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ШМП\2024.06.06 Исправленные\pass\"/>
    </mc:Choice>
  </mc:AlternateContent>
  <xr:revisionPtr revIDLastSave="0" documentId="13_ncr:1_{C30FC780-5C27-4FF2-A9F2-9B07C2D9735C}" xr6:coauthVersionLast="47" xr6:coauthVersionMax="47" xr10:uidLastSave="{00000000-0000-0000-0000-000000000000}"/>
  <bookViews>
    <workbookView xWindow="-120" yWindow="-120" windowWidth="29040" windowHeight="15990" tabRatio="921" xr2:uid="{00000000-000D-0000-FFFF-FFFF00000000}"/>
  </bookViews>
  <sheets>
    <sheet name="Образовательный процесс" sheetId="1" r:id="rId1"/>
    <sheet name="ВСОКО" sheetId="2" r:id="rId2"/>
    <sheet name="Образовательные интересы" sheetId="3" r:id="rId3"/>
    <sheet name="Инклюзивное образование" sheetId="4" r:id="rId4"/>
    <sheet name="ИТОГ &quot;Знание&quot;" sheetId="21" r:id="rId5"/>
    <sheet name="Здоровьесберегающая среда" sheetId="5" r:id="rId6"/>
    <sheet name="Физ-ра спорт" sheetId="6" r:id="rId7"/>
    <sheet name="ИТОГ &quot;ЗДОРОВЬЕ&quot;" sheetId="24" r:id="rId8"/>
    <sheet name="Развитие талантов" sheetId="7" r:id="rId9"/>
    <sheet name="ШТО" sheetId="8" r:id="rId10"/>
    <sheet name="ИТОГ &quot;ТВОРЧЕСТВО&quot;" sheetId="25" r:id="rId11"/>
    <sheet name="Воспитательная деятельность" sheetId="9" r:id="rId12"/>
    <sheet name="Самоуправление волонтерство" sheetId="10" r:id="rId13"/>
    <sheet name="ИТОГ &quot;ВОСПИТАНИЕ&quot;" sheetId="26" r:id="rId14"/>
    <sheet name="Профориентация" sheetId="11" r:id="rId15"/>
    <sheet name="ИТОГ &quot;Профориентация&quot;" sheetId="27" r:id="rId16"/>
    <sheet name="Условия труда" sheetId="12" r:id="rId17"/>
    <sheet name="МС и наставничество" sheetId="13" r:id="rId18"/>
    <sheet name="ПК" sheetId="14" r:id="rId19"/>
    <sheet name="ИТОГ«Учитель.Школьная команда»" sheetId="29" r:id="rId20"/>
    <sheet name="Школьный климат" sheetId="15" r:id="rId21"/>
    <sheet name="ИТОГ &quot;Школьный климат&quot;" sheetId="28" r:id="rId22"/>
    <sheet name="ЦОС" sheetId="16" r:id="rId23"/>
    <sheet name="Пространство и ШПД" sheetId="18" r:id="rId24"/>
    <sheet name="ГОУ" sheetId="19" r:id="rId25"/>
    <sheet name="ИТОГ &quot;Образовательная среда&quot;" sheetId="30" r:id="rId26"/>
    <sheet name="ИТОГОВАЯ ДИАГРАМА" sheetId="31" r:id="rId27"/>
    <sheet name="Уровни" sheetId="17" r:id="rId28"/>
    <sheet name="ИТОГ" sheetId="20" r:id="rId29"/>
  </sheets>
  <definedNames>
    <definedName name="_xlnm._FilterDatabase" localSheetId="13" hidden="1">'ИТОГ "ВОСПИТАНИЕ"'!$A$2:$AA$229</definedName>
    <definedName name="_xlnm._FilterDatabase" localSheetId="7" hidden="1">'ИТОГ "ЗДОРОВЬЕ"'!$A$2:$X$169</definedName>
    <definedName name="_xlnm._FilterDatabase" localSheetId="4" hidden="1">'ИТОГ "Знание"'!$A$2:$I$258</definedName>
    <definedName name="_xlnm._FilterDatabase" localSheetId="25" hidden="1">'ИТОГ "Образовательная среда"'!$A$2:$X$313</definedName>
    <definedName name="_xlnm._FilterDatabase" localSheetId="15" hidden="1">'ИТОГ "Профориентация"'!$A$2:$AA$10</definedName>
    <definedName name="_xlnm._FilterDatabase" localSheetId="10" hidden="1">'ИТОГ "ТВОРЧЕСТВО"'!$A$2:$X$313</definedName>
    <definedName name="_xlnm._FilterDatabase" localSheetId="21" hidden="1">'ИТОГ "Школьный климат"'!$A$2:$W$169</definedName>
    <definedName name="_xlnm._FilterDatabase" localSheetId="19" hidden="1">'ИТОГ«Учитель.Школьная команда»'!$A$2:$J$134</definedName>
    <definedName name="Index_Sheet_Kutoo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24" l="1"/>
  <c r="V7" i="24"/>
  <c r="N3" i="24"/>
  <c r="D176" i="24"/>
  <c r="W6" i="24" s="1"/>
  <c r="D171" i="24"/>
  <c r="V6" i="24" s="1"/>
  <c r="K3" i="27"/>
  <c r="D3" i="27" l="1"/>
  <c r="N3" i="28"/>
  <c r="D35" i="15"/>
  <c r="C35" i="15"/>
  <c r="N3" i="29"/>
  <c r="D90" i="29"/>
  <c r="C29" i="14"/>
  <c r="D19" i="13"/>
  <c r="N3" i="27" l="1"/>
  <c r="L3" i="27"/>
  <c r="M3" i="27" l="1"/>
  <c r="G3" i="31" s="1"/>
  <c r="O3" i="27"/>
  <c r="G4" i="31" s="1"/>
  <c r="D7" i="11"/>
  <c r="C7" i="11"/>
  <c r="D19" i="10"/>
  <c r="D27" i="9"/>
  <c r="D30" i="6"/>
  <c r="C30" i="6"/>
  <c r="D16" i="5"/>
  <c r="N3" i="21"/>
  <c r="D11" i="3"/>
  <c r="C11" i="3"/>
  <c r="C16" i="2"/>
  <c r="D18" i="1"/>
  <c r="C18" i="1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D112" i="29"/>
  <c r="X6" i="29" s="1"/>
  <c r="D97" i="29"/>
  <c r="W6" i="29" s="1"/>
  <c r="V6" i="29"/>
  <c r="D84" i="29"/>
  <c r="U6" i="29" s="1"/>
  <c r="D78" i="29"/>
  <c r="T6" i="29" s="1"/>
  <c r="D72" i="29"/>
  <c r="S6" i="29" s="1"/>
  <c r="D66" i="29"/>
  <c r="R6" i="29" s="1"/>
  <c r="D60" i="29"/>
  <c r="Q6" i="29" s="1"/>
  <c r="D51" i="29"/>
  <c r="P6" i="29" s="1"/>
  <c r="D45" i="29"/>
  <c r="O6" i="29" s="1"/>
  <c r="D33" i="29"/>
  <c r="N6" i="29" s="1"/>
  <c r="D21" i="29"/>
  <c r="D3" i="29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D202" i="21"/>
  <c r="Z6" i="21" s="1"/>
  <c r="D211" i="21"/>
  <c r="AA6" i="21" s="1"/>
  <c r="D253" i="21"/>
  <c r="AF6" i="21" s="1"/>
  <c r="D244" i="21"/>
  <c r="AE6" i="21" s="1"/>
  <c r="D232" i="21"/>
  <c r="AD6" i="21" s="1"/>
  <c r="D226" i="21"/>
  <c r="AC6" i="21" s="1"/>
  <c r="D220" i="21"/>
  <c r="AB6" i="21" s="1"/>
  <c r="D193" i="21"/>
  <c r="Y6" i="21" s="1"/>
  <c r="D182" i="21"/>
  <c r="X6" i="21" s="1"/>
  <c r="D170" i="21"/>
  <c r="W6" i="21" s="1"/>
  <c r="D164" i="21"/>
  <c r="V6" i="21" s="1"/>
  <c r="D152" i="21"/>
  <c r="U6" i="21" s="1"/>
  <c r="D135" i="21"/>
  <c r="T6" i="21" s="1"/>
  <c r="D130" i="21"/>
  <c r="S6" i="21" s="1"/>
  <c r="D118" i="21"/>
  <c r="R6" i="21" s="1"/>
  <c r="D101" i="21"/>
  <c r="Q6" i="21" s="1"/>
  <c r="D71" i="21"/>
  <c r="P6" i="21" s="1"/>
  <c r="D57" i="21"/>
  <c r="O6" i="21" s="1"/>
  <c r="D39" i="21"/>
  <c r="N6" i="21" s="1"/>
  <c r="D33" i="21"/>
  <c r="M6" i="21" s="1"/>
  <c r="D3" i="21"/>
  <c r="L6" i="21" s="1"/>
  <c r="D28" i="7"/>
  <c r="L6" i="29" l="1"/>
  <c r="L3" i="29"/>
  <c r="L3" i="21"/>
  <c r="M6" i="29"/>
  <c r="D9" i="19"/>
  <c r="B27" i="20" s="1"/>
  <c r="D11" i="18"/>
  <c r="B26" i="20" s="1"/>
  <c r="D26" i="16"/>
  <c r="B25" i="20" s="1"/>
  <c r="B9" i="20"/>
  <c r="B11" i="20"/>
  <c r="L7" i="30"/>
  <c r="M7" i="30"/>
  <c r="N7" i="30"/>
  <c r="O7" i="30"/>
  <c r="P7" i="30"/>
  <c r="Q7" i="30"/>
  <c r="R7" i="30"/>
  <c r="S7" i="30"/>
  <c r="T7" i="30"/>
  <c r="U7" i="30"/>
  <c r="V7" i="30"/>
  <c r="W7" i="30"/>
  <c r="N3" i="30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AA6" i="26"/>
  <c r="N2" i="26"/>
  <c r="D3" i="25"/>
  <c r="D36" i="25"/>
  <c r="M6" i="25" s="1"/>
  <c r="D60" i="25"/>
  <c r="N6" i="25" s="1"/>
  <c r="D87" i="25"/>
  <c r="O6" i="25" s="1"/>
  <c r="D117" i="25"/>
  <c r="P6" i="25" s="1"/>
  <c r="D138" i="25"/>
  <c r="Q6" i="25" s="1"/>
  <c r="D156" i="25"/>
  <c r="R6" i="25" s="1"/>
  <c r="D174" i="25"/>
  <c r="S6" i="25" s="1"/>
  <c r="D204" i="25"/>
  <c r="T6" i="25" s="1"/>
  <c r="D234" i="25"/>
  <c r="U6" i="25" s="1"/>
  <c r="D258" i="25"/>
  <c r="V6" i="25" s="1"/>
  <c r="D273" i="25"/>
  <c r="W6" i="25" s="1"/>
  <c r="D294" i="25"/>
  <c r="X6" i="25" s="1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N3" i="25"/>
  <c r="L7" i="24"/>
  <c r="M7" i="24"/>
  <c r="N7" i="24"/>
  <c r="O7" i="24"/>
  <c r="P7" i="24"/>
  <c r="Q7" i="24"/>
  <c r="R7" i="24"/>
  <c r="S7" i="24"/>
  <c r="T7" i="24"/>
  <c r="U7" i="24"/>
  <c r="D147" i="24"/>
  <c r="U6" i="24" s="1"/>
  <c r="D126" i="24"/>
  <c r="T6" i="24" s="1"/>
  <c r="D105" i="24"/>
  <c r="S6" i="24" s="1"/>
  <c r="D90" i="24"/>
  <c r="R6" i="24" s="1"/>
  <c r="D69" i="24"/>
  <c r="Q6" i="24" s="1"/>
  <c r="D54" i="24"/>
  <c r="D39" i="24"/>
  <c r="O6" i="24" s="1"/>
  <c r="D27" i="24"/>
  <c r="N6" i="24" s="1"/>
  <c r="D18" i="24"/>
  <c r="M6" i="24" s="1"/>
  <c r="D3" i="24"/>
  <c r="L6" i="24" s="1"/>
  <c r="Q7" i="28"/>
  <c r="P7" i="28"/>
  <c r="O7" i="28"/>
  <c r="N7" i="28"/>
  <c r="M7" i="28"/>
  <c r="R7" i="28"/>
  <c r="S7" i="28"/>
  <c r="T7" i="28"/>
  <c r="U7" i="28"/>
  <c r="V7" i="28"/>
  <c r="W7" i="28"/>
  <c r="L7" i="28"/>
  <c r="B23" i="20"/>
  <c r="B22" i="20" s="1"/>
  <c r="D291" i="30"/>
  <c r="W6" i="30" s="1"/>
  <c r="D279" i="30"/>
  <c r="V6" i="30" s="1"/>
  <c r="D243" i="30"/>
  <c r="U6" i="30" s="1"/>
  <c r="D204" i="30"/>
  <c r="T6" i="30" s="1"/>
  <c r="D189" i="30"/>
  <c r="S6" i="30" s="1"/>
  <c r="D180" i="30"/>
  <c r="R6" i="30" s="1"/>
  <c r="D141" i="30"/>
  <c r="Q6" i="30" s="1"/>
  <c r="D96" i="30"/>
  <c r="P6" i="30" s="1"/>
  <c r="D66" i="30"/>
  <c r="O6" i="30" s="1"/>
  <c r="D48" i="30"/>
  <c r="N6" i="30" s="1"/>
  <c r="D30" i="30"/>
  <c r="D3" i="30"/>
  <c r="L6" i="30" s="1"/>
  <c r="D135" i="28"/>
  <c r="W6" i="28" s="1"/>
  <c r="D117" i="28"/>
  <c r="V6" i="28" s="1"/>
  <c r="D108" i="28"/>
  <c r="U6" i="28" s="1"/>
  <c r="D96" i="28"/>
  <c r="T6" i="28" s="1"/>
  <c r="D90" i="28"/>
  <c r="S6" i="28" s="1"/>
  <c r="D48" i="28"/>
  <c r="R6" i="28" s="1"/>
  <c r="D39" i="28"/>
  <c r="Q6" i="28" s="1"/>
  <c r="D33" i="28"/>
  <c r="P6" i="28" s="1"/>
  <c r="D27" i="28"/>
  <c r="O6" i="28" s="1"/>
  <c r="D21" i="28"/>
  <c r="N6" i="28" s="1"/>
  <c r="D9" i="28"/>
  <c r="M6" i="28" s="1"/>
  <c r="D3" i="28"/>
  <c r="L6" i="28" s="1"/>
  <c r="D213" i="26"/>
  <c r="AA5" i="26" s="1"/>
  <c r="D201" i="26"/>
  <c r="Z5" i="26" s="1"/>
  <c r="D189" i="26"/>
  <c r="Y5" i="26" s="1"/>
  <c r="D174" i="26"/>
  <c r="X5" i="26" s="1"/>
  <c r="D162" i="26"/>
  <c r="W5" i="26" s="1"/>
  <c r="D153" i="26"/>
  <c r="V5" i="26" s="1"/>
  <c r="D141" i="26"/>
  <c r="U5" i="26" s="1"/>
  <c r="D120" i="26"/>
  <c r="T5" i="26" s="1"/>
  <c r="D99" i="26"/>
  <c r="S5" i="26" s="1"/>
  <c r="D90" i="26"/>
  <c r="R5" i="26" s="1"/>
  <c r="D66" i="26"/>
  <c r="Q5" i="26" s="1"/>
  <c r="D60" i="26"/>
  <c r="P5" i="26" s="1"/>
  <c r="D42" i="26"/>
  <c r="O5" i="26" s="1"/>
  <c r="D21" i="26"/>
  <c r="N5" i="26" s="1"/>
  <c r="D15" i="26"/>
  <c r="M5" i="26" s="1"/>
  <c r="D3" i="26"/>
  <c r="L5" i="26" s="1"/>
  <c r="D29" i="14"/>
  <c r="B14" i="20"/>
  <c r="B20" i="20"/>
  <c r="D9" i="12"/>
  <c r="B19" i="20" s="1"/>
  <c r="B17" i="20"/>
  <c r="B16" i="20" s="1"/>
  <c r="B15" i="20"/>
  <c r="D24" i="8"/>
  <c r="B12" i="20" s="1"/>
  <c r="B8" i="20"/>
  <c r="D39" i="4"/>
  <c r="B6" i="20" s="1"/>
  <c r="B5" i="20"/>
  <c r="D16" i="2"/>
  <c r="B4" i="20" s="1"/>
  <c r="B3" i="20"/>
  <c r="C26" i="16"/>
  <c r="D33" i="17"/>
  <c r="B32" i="17"/>
  <c r="B25" i="17"/>
  <c r="D23" i="17"/>
  <c r="D19" i="17"/>
  <c r="B21" i="17"/>
  <c r="C9" i="19"/>
  <c r="C11" i="18"/>
  <c r="K3" i="28"/>
  <c r="P6" i="24" l="1"/>
  <c r="L3" i="24"/>
  <c r="K3" i="30"/>
  <c r="O3" i="28"/>
  <c r="I4" i="31" s="1"/>
  <c r="L3" i="25"/>
  <c r="L3" i="28"/>
  <c r="M3" i="28" s="1"/>
  <c r="I3" i="31" s="1"/>
  <c r="L6" i="25"/>
  <c r="L3" i="30"/>
  <c r="M3" i="30" s="1"/>
  <c r="J3" i="31" s="1"/>
  <c r="M6" i="30"/>
  <c r="O3" i="30"/>
  <c r="J4" i="31" s="1"/>
  <c r="L2" i="26"/>
  <c r="B24" i="20"/>
  <c r="B13" i="20"/>
  <c r="B10" i="20"/>
  <c r="B7" i="20"/>
  <c r="B2" i="20"/>
  <c r="C19" i="13"/>
  <c r="C9" i="12"/>
  <c r="K3" i="29" l="1"/>
  <c r="O3" i="29" s="1"/>
  <c r="H4" i="31" s="1"/>
  <c r="C19" i="10"/>
  <c r="C27" i="9"/>
  <c r="C24" i="8"/>
  <c r="C28" i="7"/>
  <c r="K3" i="25" s="1"/>
  <c r="O3" i="25" s="1"/>
  <c r="E4" i="31" s="1"/>
  <c r="C16" i="5"/>
  <c r="C39" i="4"/>
  <c r="K3" i="21" s="1"/>
  <c r="B21" i="20"/>
  <c r="B18" i="20" s="1"/>
  <c r="B28" i="20" s="1"/>
  <c r="M3" i="29" l="1"/>
  <c r="H3" i="31" s="1"/>
  <c r="K2" i="26"/>
  <c r="O2" i="26" s="1"/>
  <c r="F4" i="31" s="1"/>
  <c r="K3" i="24"/>
  <c r="O3" i="24" s="1"/>
  <c r="D4" i="31" s="1"/>
  <c r="M3" i="25"/>
  <c r="E3" i="31" s="1"/>
  <c r="O3" i="21"/>
  <c r="C4" i="31" s="1"/>
  <c r="M3" i="21"/>
  <c r="C3" i="31" s="1"/>
  <c r="M2" i="26" l="1"/>
  <c r="F3" i="31" s="1"/>
  <c r="M3" i="24"/>
  <c r="D3" i="31" s="1"/>
</calcChain>
</file>

<file path=xl/sharedStrings.xml><?xml version="1.0" encoding="utf-8"?>
<sst xmlns="http://schemas.openxmlformats.org/spreadsheetml/2006/main" count="3719" uniqueCount="1209">
  <si>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</si>
  <si>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</si>
  <si>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</si>
  <si>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</si>
  <si>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</si>
  <si>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не реализуется</t>
  </si>
  <si>
    <t>не обеспечено учебниками в полном объеме</t>
  </si>
  <si>
    <t>обеспечено учебниками в полном объеме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</si>
  <si>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</si>
  <si>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</si>
  <si>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</si>
  <si>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</si>
  <si>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обучающиеся не участвуют вреализации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</si>
  <si>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</si>
  <si>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НОВАЯ ВЕРСИЯ ДИАГНОСТИКИ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</si>
  <si>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</si>
  <si>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обеспечено учебниками и учебными пособиями в полном объеме</t>
  </si>
  <si>
    <t>углубленное изучение одного или более предметов реализуется не менее чем в одном классе одной изпараллелей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</si>
  <si>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</si>
  <si>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</si>
  <si>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максимальное значение</t>
  </si>
  <si>
    <t>Пункты по разделу, которые были в предыдущей версии</t>
  </si>
  <si>
    <t>Реализация единых рабочих программ по учебным предметам, 1-11 классы</t>
  </si>
  <si>
    <t>Реализация единого календарно-тематического планирования</t>
  </si>
  <si>
    <t>Реализация рабочих программ по внеурочной деятельности, рассчитанных на    </t>
  </si>
  <si>
    <t>нет</t>
  </si>
  <si>
    <t>да</t>
  </si>
  <si>
    <t>Функционирование объективной внутренней системы оценки качества образования</t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</si>
  <si>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</si>
  <si>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акта,регламентирующего формы, порядок, периодичность текущего контроля успеваемости и промежуточной аттестации обучающихся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</si>
  <si>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</si>
  <si>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 регламентирующег овнутреннюю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</si>
  <si>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
(сводный график оценочных процедур размещен на официальном сайте школы)</t>
  </si>
  <si>
    <r>
      <t>Образовательная организация не входит в перечень образовательных организаций с</t>
    </r>
    <r>
      <rPr>
        <b/>
        <sz val="11"/>
        <color theme="1"/>
        <rFont val="Times New Roman"/>
        <family val="1"/>
        <charset val="204"/>
      </rPr>
      <t xml:space="preserve">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</si>
  <si>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</si>
  <si>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не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предыдущего учебного года</t>
    </r>
  </si>
  <si>
    <r>
      <t xml:space="preserve">образовательная организация не </t>
    </r>
    <r>
      <rPr>
        <b/>
        <sz val="11"/>
        <color theme="1"/>
        <rFont val="Times New Roman"/>
        <family val="1"/>
        <charset val="204"/>
      </rPr>
      <t>входит в перечень</t>
    </r>
    <r>
      <rPr>
        <sz val="11"/>
        <color theme="1"/>
        <rFont val="Times New Roman"/>
        <family val="1"/>
        <charset val="204"/>
      </rPr>
      <t xml:space="preserve">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двух предыдущих учебных годов</t>
    </r>
  </si>
  <si>
    <t>Использование единой линейки учебников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</si>
  <si>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</si>
  <si>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</si>
  <si>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Обеспечение удовлетворения образовательных интересов и потребностей обучающихся</t>
  </si>
  <si>
    <t>обучающимся обеспечено 10 часов еженедельных занятий внеурочной деятельностью</t>
  </si>
  <si>
    <t>отсутствие</t>
  </si>
  <si>
    <t>наличие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</si>
  <si>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</si>
  <si>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</si>
  <si>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</si>
  <si>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sz val="11"/>
        <color rgb="FFFF0000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</si>
  <si>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</si>
  <si>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</si>
  <si>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</si>
  <si>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</si>
  <si>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</si>
  <si>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</si>
  <si>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</si>
  <si>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не обеспечено</t>
  </si>
  <si>
    <t>обеспечено частично</t>
  </si>
  <si>
    <t>обеспечено полностью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</si>
  <si>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</si>
  <si>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</si>
  <si>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</si>
  <si>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Обеспечение условий для организации образования обучающихся с ограниченными возможностями здоровья (далее – ОВЗ), с инвалидностью</t>
  </si>
  <si>
    <t>Функционирование школы полного дня, включая организацию внеурочной деятельности и дополнительного образования</t>
  </si>
  <si>
    <t>Реализация методических рекомендаций по применению сетевой формы реализации образовательных программ</t>
  </si>
  <si>
    <t>Разработанность локальных актов (далее ‒ЛА)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</si>
  <si>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</si>
  <si>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r>
      <t xml:space="preserve">данное направление деятельности </t>
    </r>
    <r>
      <rPr>
        <b/>
        <sz val="11"/>
        <color theme="1"/>
        <rFont val="Times New Roman"/>
        <family val="1"/>
        <charset val="204"/>
      </rPr>
      <t>не организовано</t>
    </r>
  </si>
  <si>
    <r>
      <rPr>
        <b/>
        <sz val="11"/>
        <color theme="1"/>
        <rFont val="Times New Roman"/>
        <family val="1"/>
        <charset val="204"/>
      </rPr>
      <t>информационный блок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 (информация не обновляется или обновляется редко)</t>
    </r>
  </si>
  <si>
    <r>
      <rPr>
        <b/>
        <sz val="11"/>
        <color theme="1"/>
        <rFont val="Times New Roman"/>
        <family val="1"/>
        <charset val="204"/>
      </rPr>
      <t>отдельные публикации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</t>
    </r>
  </si>
  <si>
    <r>
      <t xml:space="preserve">информационный блок на официальном сайте общеобразовательной организации с </t>
    </r>
    <r>
      <rPr>
        <b/>
        <sz val="11"/>
        <color theme="1"/>
        <rFont val="Times New Roman"/>
        <family val="1"/>
        <charset val="204"/>
      </rPr>
      <t>регулярно обновляемой информацией</t>
    </r>
  </si>
  <si>
    <r>
      <rPr>
        <b/>
        <sz val="11"/>
        <color theme="1"/>
        <rFont val="Times New Roman"/>
        <family val="1"/>
        <charset val="204"/>
      </rPr>
      <t>не разработаны</t>
    </r>
    <r>
      <rPr>
        <sz val="11"/>
        <color theme="1"/>
        <rFont val="Times New Roman"/>
        <family val="1"/>
        <charset val="204"/>
      </rPr>
      <t xml:space="preserve"> адаптированные основные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</si>
  <si>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разработаны</t>
    </r>
    <r>
      <rPr>
        <sz val="11"/>
        <color theme="1"/>
        <rFont val="Times New Roman"/>
        <family val="1"/>
        <charset val="204"/>
      </rPr>
      <t xml:space="preserve">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>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</si>
  <si>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</t>
    </r>
    <r>
      <rPr>
        <sz val="11"/>
        <color theme="1"/>
        <rFont val="Times New Roman"/>
        <family val="1"/>
        <charset val="204"/>
      </rPr>
      <t xml:space="preserve">ы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 xml:space="preserve">общеобразовательные программы и адаптированные </t>
    </r>
    <r>
      <rPr>
        <b/>
        <sz val="11"/>
        <color theme="1"/>
        <rFont val="Times New Roman"/>
        <family val="1"/>
        <charset val="204"/>
      </rPr>
      <t>дополнительны</t>
    </r>
    <r>
      <rPr>
        <sz val="11"/>
        <color theme="1"/>
        <rFont val="Times New Roman"/>
        <family val="1"/>
        <charset val="204"/>
      </rPr>
      <t>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</si>
  <si>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отсутствие отдельных ЛА</t>
    </r>
    <r>
      <rPr>
        <sz val="11"/>
        <color theme="1"/>
        <rFont val="Times New Roman"/>
        <family val="1"/>
        <charset val="204"/>
      </rPr>
      <t xml:space="preserve"> и отсутствие </t>
    </r>
    <r>
      <rPr>
        <b/>
        <sz val="11"/>
        <color theme="1"/>
        <rFont val="Times New Roman"/>
        <family val="1"/>
        <charset val="204"/>
      </rPr>
      <t>указания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</si>
  <si>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отдельным вопросам</t>
    </r>
    <r>
      <rPr>
        <sz val="11"/>
        <color theme="1"/>
        <rFont val="Times New Roman"/>
        <family val="1"/>
        <charset val="204"/>
      </rPr>
      <t xml:space="preserve"> (не охватывает все вопросы организации образования обучающихся с ОВЗ, с инвалидностью)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</si>
  <si>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всем вопросам</t>
    </r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</si>
  <si>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
и т. п.)</t>
  </si>
  <si>
    <t>обеспечено учебниками и учебными пособиями, в том числе специальнымидидактическими материалами для обучающихся с ОВЗ, разработанными педагогами общеобразовательной организации</t>
  </si>
  <si>
    <r>
      <rPr>
        <b/>
        <sz val="11"/>
        <color theme="1"/>
        <rFont val="Times New Roman"/>
        <family val="1"/>
        <charset val="204"/>
      </rPr>
      <t>отсутствие оснащенных</t>
    </r>
    <r>
      <rPr>
        <sz val="11"/>
        <color theme="1"/>
        <rFont val="Times New Roman"/>
        <family val="1"/>
        <charset val="204"/>
      </rPr>
      <t xml:space="preserve"> ТСО рабочих мест и классов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</si>
  <si>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</t>
    </r>
    <r>
      <rPr>
        <sz val="11"/>
        <color theme="1"/>
        <rFont val="Times New Roman"/>
        <family val="1"/>
        <charset val="204"/>
      </rPr>
      <t xml:space="preserve">ы ТСО </t>
    </r>
    <r>
      <rPr>
        <b/>
        <sz val="11"/>
        <color theme="1"/>
        <rFont val="Times New Roman"/>
        <family val="1"/>
        <charset val="204"/>
      </rPr>
      <t>отдельные рабочие мест</t>
    </r>
    <r>
      <rPr>
        <sz val="11"/>
        <color theme="1"/>
        <rFont val="Times New Roman"/>
        <family val="1"/>
        <charset val="204"/>
      </rPr>
      <t>а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</si>
  <si>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</t>
    </r>
    <r>
      <rPr>
        <b/>
        <sz val="11"/>
        <color theme="1"/>
        <rFont val="Times New Roman"/>
        <family val="1"/>
        <charset val="204"/>
      </rPr>
      <t>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</si>
  <si>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как </t>
    </r>
    <r>
      <rPr>
        <b/>
        <sz val="11"/>
        <color theme="1"/>
        <rFont val="Times New Roman"/>
        <family val="1"/>
        <charset val="204"/>
      </rPr>
      <t>отдельные рабочие места</t>
    </r>
    <r>
      <rPr>
        <sz val="11"/>
        <color theme="1"/>
        <rFont val="Times New Roman"/>
        <family val="1"/>
        <charset val="204"/>
      </rPr>
      <t xml:space="preserve">, так </t>
    </r>
    <r>
      <rPr>
        <b/>
        <sz val="11"/>
        <color theme="1"/>
        <rFont val="Times New Roman"/>
        <family val="1"/>
        <charset val="204"/>
      </rPr>
      <t>и 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</si>
  <si>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</si>
  <si>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</si>
  <si>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</si>
  <si>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</si>
  <si>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</si>
  <si>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</si>
  <si>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Реализация программы мероприятий по развитию инклюзивного образования</t>
  </si>
  <si>
    <t>Разработанность локальных нормативных актов по организации получения образования обучающимися с ОВЗ, с инвалидностью</t>
  </si>
  <si>
    <t>Обеспеченность предоставления услуг специалистов, оказывающих обучающимся необходимую психолого-педагогическую, коррекционную, техническую помощь</t>
  </si>
  <si>
    <t>Наличие адаптированных основных общеобразовательных программ</t>
  </si>
  <si>
    <t>Наличие специальных образовательных программ по организации получения образования обучающимися с ОВЗ, с инвалидностью</t>
  </si>
  <si>
    <t>Обеспечение информационной открытости содержания инклюзивного образования</t>
  </si>
  <si>
    <t>Обеспеченность учебниками, учебными пособиями, дидактическими материалами для организации получения образования обучающимися с ОВЗ, с инвалидностью</t>
  </si>
  <si>
    <t>Наличие специальных технических средств обучения</t>
  </si>
  <si>
    <t>Реализация технологий/средств электронного обучения и дистанционных образовательных технологий, учитывающее особые образовательные потребности обучающихся с ОВЗ, инвалидов</t>
  </si>
  <si>
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</si>
  <si>
    <t>Участие специалистов образовательной организации в семинарах и тренингах по инклюзивному образованию</t>
  </si>
  <si>
    <t>наличие общешкольной программы работы по противодействию и профилактике вредных привычек</t>
  </si>
  <si>
    <t>Магистральное направление «Здоровье»</t>
  </si>
  <si>
    <t>Здоровьесберегающая среда</t>
  </si>
  <si>
    <t>100% обучающихся начальных классов обеспечены горячим питанием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</si>
  <si>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</si>
  <si>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</si>
  <si>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</si>
  <si>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</si>
  <si>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</si>
  <si>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</si>
  <si>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</si>
  <si>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</si>
  <si>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Создание условий для занятий физической культурой и спортом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</si>
  <si>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</si>
  <si>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</si>
  <si>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</si>
  <si>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</si>
  <si>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</si>
  <si>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</si>
  <si>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</si>
  <si>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</si>
  <si>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</si>
  <si>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</si>
  <si>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</si>
  <si>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</si>
  <si>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</si>
  <si>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участие обучающихся в спортивных мероприятиях на региональном и (или) всероссийском уровнях</t>
  </si>
  <si>
    <t>наличие победителей и (или) призеров на региональном и (или) всероссийском уровне</t>
  </si>
  <si>
    <t>наличие победителей и (или) призеров на муниципальном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</si>
  <si>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
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</si>
  <si>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</si>
  <si>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«ГТО»,подтвержденный удостоверением</t>
  </si>
  <si>
    <t>от 10 до 29% обучающихся, имеющих знак отличия ВФСК «ГТО»,подтвержденный удостоверением</t>
  </si>
  <si>
    <t>30% и более обучающихся, имеющих знак отличия ВФСК «ГТО»,подтвержденный удостоверением</t>
  </si>
  <si>
    <t>Развитие талантов</t>
  </si>
  <si>
    <t>Магистральное направление «Творчество»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</si>
  <si>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</si>
  <si>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</si>
  <si>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</si>
  <si>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</si>
  <si>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</si>
  <si>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</si>
  <si>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</si>
  <si>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</si>
  <si>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</si>
  <si>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</si>
  <si>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</si>
  <si>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</si>
  <si>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</si>
  <si>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
Всероссийской олимпиады школьников), конференциях</t>
  </si>
  <si>
    <r>
      <t>участие обучающихся в</t>
    </r>
    <r>
      <rPr>
        <b/>
        <sz val="11"/>
        <color theme="1"/>
        <rFont val="Times New Roman"/>
        <family val="1"/>
        <charset val="204"/>
      </rPr>
      <t xml:space="preserve"> школьных</t>
    </r>
    <r>
      <rPr>
        <sz val="11"/>
        <color theme="1"/>
        <rFont val="Times New Roman"/>
        <family val="1"/>
        <charset val="204"/>
      </rPr>
      <t xml:space="preserve"> конкурсах, фестивалях, олимпиадах, конференциях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</si>
  <si>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</si>
  <si>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региональном и (или)всероссийском уровне</t>
    </r>
  </si>
  <si>
    <t>Наличие победителей и призеров различных олимпиад (кроме ВСОШ), смотров, конкурсов, конференций</t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</si>
  <si>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</si>
  <si>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</si>
  <si>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>наличие победителей и (или) призеров конкурсов, фестивалей, олимпиад, конференций на</t>
    </r>
    <r>
      <rPr>
        <b/>
        <sz val="11"/>
        <color theme="1"/>
        <rFont val="Times New Roman"/>
        <family val="1"/>
        <charset val="204"/>
      </rPr>
      <t xml:space="preserve"> всероссийско</t>
    </r>
    <r>
      <rPr>
        <sz val="11"/>
        <color theme="1"/>
        <rFont val="Times New Roman"/>
        <family val="1"/>
        <charset val="204"/>
      </rPr>
      <t>м уровне</t>
    </r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</si>
  <si>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</si>
  <si>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</si>
  <si>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</si>
  <si>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</si>
  <si>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</si>
  <si>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</si>
  <si>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</si>
  <si>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</si>
  <si>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</si>
  <si>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</si>
  <si>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</si>
  <si>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</si>
  <si>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</si>
  <si>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</si>
  <si>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</si>
  <si>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
от общего количества обучающихся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</si>
  <si>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</si>
  <si>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</si>
  <si>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</si>
  <si>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</si>
  <si>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</si>
  <si>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</si>
  <si>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</si>
  <si>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</si>
  <si>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Реализация программ краеведения и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</si>
  <si>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</si>
  <si>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r>
      <t xml:space="preserve">Реализация рабочей программы воспитания, в </t>
    </r>
    <r>
      <rPr>
        <b/>
        <sz val="11"/>
        <color theme="1"/>
        <rFont val="Times New Roman"/>
        <family val="1"/>
        <charset val="204"/>
      </rPr>
      <t>том числе</t>
    </r>
    <r>
      <rPr>
        <sz val="11"/>
        <color theme="1"/>
        <rFont val="Times New Roman"/>
        <family val="1"/>
        <charset val="204"/>
      </rPr>
      <t xml:space="preserve"> для обучающихся с ОВЗ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</si>
  <si>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>Реализация календарного плана воспитательной работы</t>
    </r>
    <r>
      <rPr>
        <b/>
        <sz val="11"/>
        <color rgb="FFFF0000"/>
        <rFont val="Times New Roman"/>
        <family val="1"/>
        <charset val="204"/>
      </rPr>
      <t xml:space="preserve"> 
(«критический» показатель)</t>
    </r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</si>
  <si>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</si>
  <si>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</si>
  <si>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</si>
  <si>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</si>
  <si>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</si>
  <si>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</si>
  <si>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</si>
  <si>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</si>
  <si>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</si>
  <si>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r>
      <t>Использование государственных символов при обучении и воспитании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</si>
  <si>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Организация летних тематических смен в школьном лагере</t>
  </si>
  <si>
    <t>Ученическое самоуправление, волонтерское движение</t>
  </si>
  <si>
    <t>участие в проекте</t>
  </si>
  <si>
    <t>обучающиеся не участвуют в волонтерском движении</t>
  </si>
  <si>
    <t>обучающиеся участвуют в волонтерском движении</t>
  </si>
  <si>
    <t>Наличие первичного отделения РДДМ «Движение первых»</t>
  </si>
  <si>
    <t>Наличие школьных военно- патриотических клубов</t>
  </si>
  <si>
    <t>Наличие центра детских инициатив, пространства ученического самоуправления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</si>
  <si>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</si>
  <si>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волонтерском движении (при реализации основного общего  и)(или) среднего общего образования</t>
  </si>
  <si>
    <t>Сопровождение выбора профессии</t>
  </si>
  <si>
    <t>Да</t>
  </si>
  <si>
    <t>Нет</t>
  </si>
  <si>
    <t>Ключевое условие «Учитель. Школьная команда»</t>
  </si>
  <si>
    <t>Условия педагогического труда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</si>
  <si>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</si>
  <si>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</si>
  <si>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</si>
  <si>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</si>
  <si>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</si>
  <si>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единые подходы к штатному расписанию в организации не используются</t>
  </si>
  <si>
    <t>Методическое сопровождение педагогических кадров. Система наставничества.</t>
  </si>
  <si>
    <r>
      <t>Доля обучающихся, охваченных дополнительным образованием в общей численности обучающихся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</si>
  <si>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Охват учителей диагностикой профессиональных компетенций (федеральной, региональной, самодиагностикой)</t>
  </si>
  <si>
    <r>
      <rPr>
        <b/>
        <sz val="11"/>
        <color theme="1"/>
        <rFont val="Times New Roman"/>
        <family val="1"/>
        <charset val="204"/>
      </rPr>
      <t>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</si>
  <si>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>не 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</si>
  <si>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t>Доля учителей, для которых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</si>
  <si>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</si>
  <si>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</si>
  <si>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</si>
  <si>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>10% учителей и более</t>
  </si>
  <si>
    <r>
      <t xml:space="preserve">Развитие системы наставничества (положение о наставничестве, дорожная карта о его реализации  приказы)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</si>
  <si>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</si>
  <si>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b/>
        <sz val="11"/>
        <color theme="1"/>
        <rFont val="Times New Roman"/>
        <family val="1"/>
        <charset val="204"/>
      </rPr>
      <t>не менее 50%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</si>
  <si>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 xml:space="preserve">не менее 80% </t>
    </r>
    <r>
      <rPr>
        <sz val="11"/>
        <color theme="1"/>
        <rFont val="Times New Roman"/>
        <family val="1"/>
        <charset val="204"/>
      </rPr>
      <t>учителей прошли диагностику профессиональных
компетенций</t>
    </r>
  </si>
  <si>
    <t>Развитие и повышение квалификации</t>
  </si>
  <si>
    <t>менее 50% педагогических работников</t>
  </si>
  <si>
    <t>не менее 60% педагогических работников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</si>
  <si>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</si>
  <si>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</si>
  <si>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</si>
  <si>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не менее 50% педагогических работников</t>
  </si>
  <si>
    <t>не менее 80% педагогических работников</t>
  </si>
  <si>
    <t>не менее 50%педагогических работников</t>
  </si>
  <si>
    <t>не менее 80%педагогических работников</t>
  </si>
  <si>
    <t xml:space="preserve">не менее 60% педагогических работниковне </t>
  </si>
  <si>
    <r>
      <t xml:space="preserve">Доля педагогических работников, прошедших обучение по программам повышения квалификации по инструментам ЦОС,размещенным в Федеральном реестре дополнительных профессиональных программ педагогического образования 
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</si>
  <si>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 и управленческих кадров, прошедших обучение по программам повышения квалификации в сфере воспитания 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</si>
  <si>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</si>
  <si>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
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</si>
  <si>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t>Участие педагогов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</si>
  <si>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</si>
  <si>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</si>
  <si>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</si>
  <si>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</si>
  <si>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</t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</si>
  <si>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призеров</t>
    </r>
    <r>
      <rPr>
        <sz val="11"/>
        <color theme="1"/>
        <rFont val="Times New Roman"/>
        <family val="1"/>
        <charset val="204"/>
      </rPr>
      <t xml:space="preserve"> конкурсов на </t>
    </r>
    <r>
      <rPr>
        <b/>
        <sz val="11"/>
        <color theme="1"/>
        <rFont val="Times New Roman"/>
        <family val="1"/>
        <charset val="204"/>
      </rPr>
      <t>муниципальном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</si>
  <si>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</si>
  <si>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всероссийском</t>
    </r>
    <r>
      <rPr>
        <sz val="11"/>
        <color theme="1"/>
        <rFont val="Times New Roman"/>
        <family val="1"/>
        <charset val="204"/>
      </rPr>
      <t xml:space="preserve"> уровне</t>
    </r>
  </si>
  <si>
    <t>Организация психолого- педагогического сопровождения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</si>
  <si>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</si>
  <si>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</si>
  <si>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савтоматизированным рабочим местом</t>
  </si>
  <si>
    <t>отсутствие специальных тематических зон</t>
  </si>
  <si>
    <t>наличие специальных тематических зон</t>
  </si>
  <si>
    <t>Профилактика травли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</si>
  <si>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</si>
  <si>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r>
      <t xml:space="preserve"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</si>
  <si>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</si>
  <si>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 педагогическая программа и (или) комплекс мероприятий для каждой из целевых групп обучающихся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</si>
  <si>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</si>
  <si>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</si>
  <si>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</si>
  <si>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</si>
  <si>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</si>
  <si>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в виде отдельных мероприятий и (или) индивидуальных консультаций отдельных индивидуальных консультаций отдельных участников образовательных отношений (обучающихся, родителей, педагогов)</t>
  </si>
  <si>
    <t>Профилактика девиантного поведения обучающихся</t>
  </si>
  <si>
    <t>реализуется в виде отдельных мероприятий и (или)индивидуальных консультаций отдельных участников образовательных отношений (обучающихся,родителей, педагогов)</t>
  </si>
  <si>
    <t>реализуется психолого- педагогическая программа и (или) комплекс мероприятийпо профилактике девиантного поведения</t>
  </si>
  <si>
    <t>Ключевое условие «Школьный климат»</t>
  </si>
  <si>
    <t>Ключевое условие «Образовательная среда»</t>
  </si>
  <si>
    <t>не используется</t>
  </si>
  <si>
    <r>
      <t>Наличие локальных актов (далее ‒ЛА) образовательной организации, регламентирующих ограничения использования мобильных телефонов обучающимися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</si>
  <si>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r>
      <t xml:space="preserve">Подключение образовательной организации к высокоскоростному интернету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</si>
  <si>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</si>
  <si>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педагогических работников зарегистрированы на платформе ФГИС «Мояшкола»</t>
  </si>
  <si>
    <t>не менее 30% педагогических работников используют сервисы и подсистему «Библиотека ЦОК» ФГИС «Моя школа»</t>
  </si>
  <si>
    <t>отсутствие регистрации образовательной организации</t>
  </si>
  <si>
    <t>не соответствует</t>
  </si>
  <si>
    <t>частично соответствует</t>
  </si>
  <si>
    <t>соответствует в полной мере</t>
  </si>
  <si>
    <t>Функционирование школьного библиотечного информационного центра</t>
  </si>
  <si>
    <t>создан и функционирует школьный библиотечный информационный центр</t>
  </si>
  <si>
    <t>Эксплуатация информационной системы управления образовательной организацией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</si>
  <si>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</si>
  <si>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</si>
  <si>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Наличие в образовательной организации пространства для учебных и неучебных занятий, творческих дел</t>
  </si>
  <si>
    <t>не функционирует школьный библиотечный информационный центр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</si>
  <si>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</si>
  <si>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</si>
  <si>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</si>
  <si>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</si>
  <si>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 (смотрим тут https://minobr74.ru/activity/digitaltransform/equipment )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</si>
  <si>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</si>
  <si>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</si>
  <si>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</si>
  <si>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</si>
  <si>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Базовый уровень</t>
  </si>
  <si>
    <t>Средний уровень</t>
  </si>
  <si>
    <t>Высокий уровень</t>
  </si>
  <si>
    <t>Знание</t>
  </si>
  <si>
    <t>Здоровье</t>
  </si>
  <si>
    <t>7‒12</t>
  </si>
  <si>
    <t>Творчество</t>
  </si>
  <si>
    <t>9‒16</t>
  </si>
  <si>
    <t>17‒24</t>
  </si>
  <si>
    <t>25‒29</t>
  </si>
  <si>
    <t>Воспитание</t>
  </si>
  <si>
    <t>Профориентация</t>
  </si>
  <si>
    <t>12‒14</t>
  </si>
  <si>
    <t>Учитель. Школьная команда</t>
  </si>
  <si>
    <t>Школьный климат</t>
  </si>
  <si>
    <t>Образовательная среда</t>
  </si>
  <si>
    <t>9‒12</t>
  </si>
  <si>
    <t>13‒15</t>
  </si>
  <si>
    <t>ИТОГ</t>
  </si>
  <si>
    <t>ЦОС (поддержка всех активностей)</t>
  </si>
  <si>
    <t>Организация внутришкольного пространства и функционирование школы полного дня</t>
  </si>
  <si>
    <t>Реализация государственно- общественного управления</t>
  </si>
  <si>
    <t>Распределение по уровням</t>
  </si>
  <si>
    <t>Максимальные баллы</t>
  </si>
  <si>
    <t>ИТОГО максимально</t>
  </si>
  <si>
    <t>Магистральное направление «Профориентация»</t>
  </si>
  <si>
    <t>Дополнительное условие: по каждому магистральному направлению и каждому ключевому условию набрано не менее 50% баллов
(если не выполнено, то школа соответствует базовому уровню)</t>
  </si>
  <si>
    <t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</t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</si>
  <si>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условие </t>
    </r>
  </si>
  <si>
    <r>
      <t xml:space="preserve">Магистральное </t>
    </r>
    <r>
      <rPr>
        <b/>
        <sz val="14"/>
        <color theme="1"/>
        <rFont val="Times New Roman"/>
        <family val="1"/>
        <charset val="204"/>
      </rPr>
      <t>направление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</si>
  <si>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направление </t>
    </r>
  </si>
  <si>
    <t>Функционирование школы полного дня</t>
  </si>
  <si>
    <t xml:space="preserve">Организация внутришкольного пространства </t>
  </si>
  <si>
    <r>
      <rPr>
        <b/>
        <sz val="14"/>
        <color theme="1"/>
        <rFont val="Times New Roman"/>
        <family val="1"/>
        <charset val="204"/>
      </rPr>
      <t>При нулевом значении</t>
    </r>
    <r>
      <rPr>
        <sz val="14"/>
        <color theme="1"/>
        <rFont val="Times New Roman"/>
        <family val="1"/>
        <charset val="204"/>
      </rPr>
      <t xml:space="preserve"> хотя бы одного из </t>
    </r>
    <r>
      <rPr>
        <b/>
        <sz val="14"/>
        <color rgb="FFFF0000"/>
        <rFont val="Times New Roman"/>
        <family val="1"/>
        <charset val="204"/>
      </rPr>
      <t>«критических»</t>
    </r>
    <r>
      <rPr>
        <sz val="14"/>
        <color theme="1"/>
        <rFont val="Times New Roman"/>
        <family val="1"/>
        <charset val="204"/>
      </rPr>
      <t xml:space="preserve"> показателей  результат по данному </t>
    </r>
    <r>
      <rPr>
        <sz val="18"/>
        <color theme="1"/>
        <rFont val="Times New Roman"/>
        <family val="1"/>
        <charset val="204"/>
      </rPr>
      <t xml:space="preserve">направлению/условию </t>
    </r>
    <r>
      <rPr>
        <sz val="14"/>
        <color theme="1"/>
        <rFont val="Times New Roman"/>
        <family val="1"/>
        <charset val="204"/>
      </rPr>
      <t>ОБНУЛЯЕТСЯ, 
уровень соответствия – «НИЖЕ БАЗОВОГО».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</si>
  <si>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</si>
  <si>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</si>
  <si>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</si>
  <si>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</si>
  <si>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</si>
  <si>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</si>
  <si>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</si>
  <si>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</si>
  <si>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</si>
  <si>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</si>
  <si>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</si>
  <si>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</si>
  <si>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</si>
  <si>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</si>
  <si>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</si>
  <si>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</si>
  <si>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</si>
  <si>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</si>
  <si>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</si>
  <si>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</si>
  <si>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</si>
  <si>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</si>
  <si>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</si>
  <si>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</si>
  <si>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</si>
  <si>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</si>
  <si>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</si>
  <si>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</si>
  <si>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</si>
  <si>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</si>
  <si>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</si>
  <si>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</si>
  <si>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</si>
  <si>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</si>
  <si>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</si>
  <si>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</si>
  <si>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</si>
  <si>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</si>
  <si>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r>
      <rPr>
        <sz val="8"/>
        <color rgb="FF000000"/>
        <rFont val="Arial"/>
        <family val="2"/>
        <charset val="204"/>
      </rPr>
      <t>Наличие психологической службы</t>
    </r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</si>
  <si>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</si>
  <si>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</si>
  <si>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</si>
  <si>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</si>
  <si>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</si>
  <si>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</si>
  <si>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</si>
  <si>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</si>
  <si>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</si>
  <si>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</si>
  <si>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</si>
  <si>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</si>
  <si>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</si>
  <si>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r>
      <rPr>
        <sz val="8"/>
        <color rgb="FF000000"/>
        <rFont val="Arial"/>
        <family val="2"/>
        <charset val="204"/>
      </rPr>
      <t>Наличие гимна школы</t>
    </r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</si>
  <si>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</si>
  <si>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</si>
  <si>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Номер ОУ (ВПИСАТЬ!!!)</t>
  </si>
  <si>
    <r>
      <rPr>
        <b/>
        <sz val="14"/>
        <color theme="1"/>
        <rFont val="Times New Roman"/>
        <family val="1"/>
        <charset val="204"/>
      </rPr>
      <t>Внимание!</t>
    </r>
    <r>
      <rPr>
        <sz val="14"/>
        <color theme="1"/>
        <rFont val="Times New Roman"/>
        <family val="1"/>
        <charset val="204"/>
      </rPr>
      <t xml:space="preserve"> При работе особое внимание обращаем на показатели, отмеченные как</t>
    </r>
    <r>
      <rPr>
        <sz val="14"/>
        <color rgb="FFFF0000"/>
        <rFont val="Times New Roman"/>
        <family val="1"/>
        <charset val="204"/>
      </rPr>
      <t xml:space="preserve"> «критический»! </t>
    </r>
  </si>
  <si>
    <t>Баллы</t>
  </si>
  <si>
    <t>Показатель оценивания</t>
  </si>
  <si>
    <t>Текущая 
балльная оценка</t>
  </si>
  <si>
    <t>Плановая 
балльная 
оценка</t>
  </si>
  <si>
    <t>Управленческие 
действия/решения</t>
  </si>
  <si>
    <t xml:space="preserve">Планируемый 
результат </t>
  </si>
  <si>
    <t>Срок</t>
  </si>
  <si>
    <t>Ответсвенный 
исполнитель</t>
  </si>
  <si>
    <t>Возможные дефициты:</t>
  </si>
  <si>
    <t>Уровень</t>
  </si>
  <si>
    <t xml:space="preserve">Текущий </t>
  </si>
  <si>
    <t>Плановый</t>
  </si>
  <si>
    <t>Обеспечиность реализации требований ФГОС общего образования для организации учебно-исследовательской и проектной деятельности.</t>
  </si>
  <si>
    <t>высокий</t>
  </si>
  <si>
    <t xml:space="preserve">средний </t>
  </si>
  <si>
    <t>недостаточный</t>
  </si>
  <si>
    <t xml:space="preserve">Дефицит квалифицированных кадров (их наличие и обученность) </t>
  </si>
  <si>
    <t>отсутсвует</t>
  </si>
  <si>
    <t>незначительный</t>
  </si>
  <si>
    <t>Наличие успешного опыта реализации проектов/исследований у педагогов</t>
  </si>
  <si>
    <t xml:space="preserve">значительный </t>
  </si>
  <si>
    <t xml:space="preserve">разовый </t>
  </si>
  <si>
    <t>Наличие методики и инструментов выявления актуальных тем 
для проектных/исследовательских работ</t>
  </si>
  <si>
    <t>имеется</t>
  </si>
  <si>
    <t>в разработке</t>
  </si>
  <si>
    <t xml:space="preserve">Наличие межпредметных /надпредметных  МО </t>
  </si>
  <si>
    <r>
      <t xml:space="preserve">Профессиональные компетенции педагогических работников в реализации трудовой функции по осуществление профессиональной деятельности в соответствии с требованиями федеральных государственных образовательных стандартов:
</t>
    </r>
    <r>
      <rPr>
        <b/>
        <sz val="11"/>
        <color theme="1"/>
        <rFont val="Calibri"/>
        <family val="2"/>
        <charset val="204"/>
        <scheme val="minor"/>
      </rPr>
      <t>уровень владения технологией</t>
    </r>
    <r>
      <rPr>
        <sz val="11"/>
        <color theme="1"/>
        <rFont val="Calibri"/>
        <family val="2"/>
        <charset val="204"/>
        <scheme val="minor"/>
      </rPr>
      <t xml:space="preserve"> формирования и развития умений и навыков исследовательской и проектной деятельности.</t>
    </r>
  </si>
  <si>
    <t>высокий (более 70%)</t>
  </si>
  <si>
    <t>средний (более 50%)</t>
  </si>
  <si>
    <t>низкий (менее 50%)</t>
  </si>
  <si>
    <t>Организация  работы по формированию интереса и мотивации обучающихся 
к исследовательской и проектной деятельности</t>
  </si>
  <si>
    <t>хорошо</t>
  </si>
  <si>
    <t>удовлетворительно</t>
  </si>
  <si>
    <t>неудовлетворительно</t>
  </si>
  <si>
    <t>Уровень организации работы по мотивации педагогов 
к осуществлению исследовательской /проектной деятельности обучающихся</t>
  </si>
  <si>
    <t>Материально-технические условия для развития исследовательской 
и проектной деятельности (оснащенность)</t>
  </si>
  <si>
    <t>дефицит</t>
  </si>
  <si>
    <t>низкий</t>
  </si>
  <si>
    <t>отсутсвуют</t>
  </si>
  <si>
    <t>Высокое</t>
  </si>
  <si>
    <t>Качество организации деятельности по реализации федеральных рабочих программ по учебным предметам.</t>
  </si>
  <si>
    <t xml:space="preserve"> Актуализирован перечень учебников и учебных пособий согласно ФПУ 
для обеспечения ООП</t>
  </si>
  <si>
    <t>Возмодность направления средств из  внебюджетных фондов на цели обеспеченния учебниками и учебными пособиями</t>
  </si>
  <si>
    <t>Организованность перспективного прогнозирования контингента обучающихся</t>
  </si>
  <si>
    <t>ведется системно и точно</t>
  </si>
  <si>
    <t>имеются  откланения от прогноза</t>
  </si>
  <si>
    <t xml:space="preserve">отсутствует </t>
  </si>
  <si>
    <t xml:space="preserve"> Распределение и использование финансовых ресурсов</t>
  </si>
  <si>
    <t>неэффективно</t>
  </si>
  <si>
    <t>Своевременность обеспечения учебниками и учебными пособиями в полном объеме (организация закупочных процедур)</t>
  </si>
  <si>
    <t>Применение электронных образовательных ресурсов (ЭОР) 
из федерального перечня</t>
  </si>
  <si>
    <r>
      <t>Закрепление применения ЭОР из федерального перечня в локальном нормативном акте</t>
    </r>
    <r>
      <rPr>
        <b/>
        <sz val="11"/>
        <color theme="1"/>
        <rFont val="Calibri"/>
        <family val="2"/>
        <charset val="204"/>
        <scheme val="minor"/>
      </rPr>
      <t xml:space="preserve"> о разработке рабочей программы учебного предмета</t>
    </r>
  </si>
  <si>
    <t>закреплено</t>
  </si>
  <si>
    <t>Организована методическая работа с педагогами по применению ЭОР на уроке.</t>
  </si>
  <si>
    <t>системна и на высоком уровне</t>
  </si>
  <si>
    <t>ведется эпизодически</t>
  </si>
  <si>
    <t>не оргнаизована 
(разбираюся самостоятельно)</t>
  </si>
  <si>
    <t>ИКТ-компетентность педагогических работников</t>
  </si>
  <si>
    <t>высокий (более 70% прошли ПК)</t>
  </si>
  <si>
    <t>средний (более 50% прошли ПК)</t>
  </si>
  <si>
    <t>Обеспеченность материально-технических условий для использования ЭОР 
на уроках и занятиях внеурочной деятельности</t>
  </si>
  <si>
    <t>Ведется работа по формированию интереса и мотивации обучающихся 
к углубленному изучению отдельных предметов.</t>
  </si>
  <si>
    <t>ведется системно</t>
  </si>
  <si>
    <t>не ведется</t>
  </si>
  <si>
    <t>Система финансирования индивидуальных учебных планов (ИУП) позволяет обеспечить их реализацию</t>
  </si>
  <si>
    <t xml:space="preserve">обеспечивает </t>
  </si>
  <si>
    <t>возможно, но есть сложности</t>
  </si>
  <si>
    <t>не позволяет</t>
  </si>
  <si>
    <t xml:space="preserve"> Реализация образовательной программы в сетевой форме</t>
  </si>
  <si>
    <t>реализуется системно</t>
  </si>
  <si>
    <t>эпизодически</t>
  </si>
  <si>
    <t xml:space="preserve"> возможность не используется </t>
  </si>
  <si>
    <t>В ОУ сформирована системы изучение интересов и запросов обучающихся 
и их родителей (законных представителей)</t>
  </si>
  <si>
    <t xml:space="preserve">сформирована </t>
  </si>
  <si>
    <t xml:space="preserve">частично сформирована </t>
  </si>
  <si>
    <t>проектируетсмя</t>
  </si>
  <si>
    <t xml:space="preserve"> Работает система формирования и удовлетвореня запросов обучающихся 
и их родителей (законных представителей)</t>
  </si>
  <si>
    <t xml:space="preserve">сформирована частично </t>
  </si>
  <si>
    <t>отсутствует/проектируется</t>
  </si>
  <si>
    <t>Применяется  практика взаимозачета результатов, полученных в иных организациях</t>
  </si>
  <si>
    <t>Ведение работы по обеспечению требований ФГОС по реализации углубленного изучения отдельных предметов</t>
  </si>
  <si>
    <t>Профессиональный предметно-методический уровень компетентности педагогических работников в осуществлении углубленного изучения отдельных предметов</t>
  </si>
  <si>
    <t>удовлетворительный</t>
  </si>
  <si>
    <t>Наличие кадров , способных обеспечить углубленное изучение отдельных предметов.</t>
  </si>
  <si>
    <t xml:space="preserve">имеются </t>
  </si>
  <si>
    <t>имеются частично</t>
  </si>
  <si>
    <t xml:space="preserve">Ограниченность выбора направлений дополнительного образования  </t>
  </si>
  <si>
    <t>ограничен</t>
  </si>
  <si>
    <t>частично ограничен</t>
  </si>
  <si>
    <t>не ограничен</t>
  </si>
  <si>
    <t>Удовлетворенность потребности обучающихся в выборе направлений дополнительного образования</t>
  </si>
  <si>
    <t>в полном объёме</t>
  </si>
  <si>
    <t xml:space="preserve">частично </t>
  </si>
  <si>
    <t>отсутствует</t>
  </si>
  <si>
    <t>Ознакомленность обучающихся и их родителей с возможностями образовательной организации в части предоставления дополнительного образования</t>
  </si>
  <si>
    <t>высокая</t>
  </si>
  <si>
    <t>средняя</t>
  </si>
  <si>
    <t>низкая</t>
  </si>
  <si>
    <t>Наличие системы изучения интересов и запросов обучающихся и их родителей (законных представителей)для проектных/исследовательских работ</t>
  </si>
  <si>
    <t>Уровень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</t>
  </si>
  <si>
    <t>средний</t>
  </si>
  <si>
    <t xml:space="preserve">Наличие материально-технического оснащения образовательной организации для реализации дополнительного образования
</t>
  </si>
  <si>
    <t>имеется в недостаточном количестве</t>
  </si>
  <si>
    <t>Кадровый дефицит специалистов по дополнительному образованию детей
к исследовательской и проектной деятельности</t>
  </si>
  <si>
    <t>Охват обучающихся дополнительным образованием в общеобразовательной организации к осуществлению исследовательской /проектной деятельности обучающихся</t>
  </si>
  <si>
    <t>Разработка программ дополнительного образования без учета образовательных потребностей обучающихся и индивидуальных возможностей и проектной деятельности (оснащенность)</t>
  </si>
  <si>
    <t>Изучение образовательных потребностей и индивидуальных возможностей обучающихся, интересов семьи и общества.и проектной деятельности (оснащенность)</t>
  </si>
  <si>
    <t>Организация сетевой формы реализации дополнительных общеобразовательных программ</t>
  </si>
  <si>
    <t>недостаточная</t>
  </si>
  <si>
    <t>Наличие ресурсов в образовательной организации для реализации программ дополнительного образования</t>
  </si>
  <si>
    <t>имеются</t>
  </si>
  <si>
    <t>имеются в недостаточном количестве</t>
  </si>
  <si>
    <t>отсутствуют</t>
  </si>
  <si>
    <t>Уровень материально-технического оснащения образовательной организации для реализации дополнительного образования</t>
  </si>
  <si>
    <t>Уровень кадрового дефицита специалистов по дополнительному образованию детей</t>
  </si>
  <si>
    <t>Изучение образовательных потребностей и индивидуальных возможностей обучающихся, интересов семьи и общества</t>
  </si>
  <si>
    <t>Реализуется</t>
  </si>
  <si>
    <t>Реализуется в недостаточном количестве</t>
  </si>
  <si>
    <t>Не реализуется</t>
  </si>
  <si>
    <t>Уровень достаточного количества программ дополнительного образования по всем направленностям.</t>
  </si>
  <si>
    <t>Наличие педагогических кадров для реализации дополнительных общеобразовательных программ технической и естественно-научной направленностей</t>
  </si>
  <si>
    <t>Организация сетевой формы реализации дополнительных общеобразовательных программ технической и естественно-научной направленностей</t>
  </si>
  <si>
    <t>Уровень материально-технического оснащения, помещения, необходимых для реализации дополнительных общеобразовательных программ технической и естественно-научной направленностейв общеобразовательной организации</t>
  </si>
  <si>
    <t>Наличие дополнительных общеобразовательных программ технической и естественно-научной направленностей</t>
  </si>
  <si>
    <t>Работа по формированию интереса и мотивации обучающихся и их родителей (законных представителей) в обучении детей по программам технологической направленности.</t>
  </si>
  <si>
    <t>Наличие разработанной программы технологического кружка</t>
  </si>
  <si>
    <t>имеется не в полном объёме</t>
  </si>
  <si>
    <t>не имеется</t>
  </si>
  <si>
    <t>Формат организации кружка технической направленности на базе образовательной организации для детей в возрасте от 10 до 18 лет по направлениям НТИ в соответствии с имеющимися у образовательной организации кадровыми и материально-техническими ресурсами.</t>
  </si>
  <si>
    <t>определён</t>
  </si>
  <si>
    <t>частично определён</t>
  </si>
  <si>
    <t>не определён</t>
  </si>
  <si>
    <t>Участие обучающихся в конкурсах, фестивалях, олимпиадах (кроме Всероссийской олимпиады школьников), конференциях</t>
  </si>
  <si>
    <t>Выстроенность системы выявления и развития одаренности</t>
  </si>
  <si>
    <t>Работа по привлечению обучающихся к участию в конкурсах, фестивалях, олимпиадах, конференциях</t>
  </si>
  <si>
    <t>ведётся в полном объёме</t>
  </si>
  <si>
    <t>ведётся частично</t>
  </si>
  <si>
    <t>Уровень системы мотивации педагогических работников</t>
  </si>
  <si>
    <t>Уровень системы подготовки обучающихся к конкурсному движению</t>
  </si>
  <si>
    <t>Уровень наличия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организации, участия обучающихся в конкурсах, фестивалях, олимпиадах, конференциях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</si>
  <si>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</t>
  </si>
  <si>
    <t>Кадровый дефицит специалистов по дополнительному образованию детей</t>
  </si>
  <si>
    <t>имеется частично</t>
  </si>
  <si>
    <t>Материально-техническое оснащение техническими ресурсами</t>
  </si>
  <si>
    <t>Разработка программ, направленных на развитие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деятельности.  техническими ресурсами.</t>
  </si>
  <si>
    <t>разработаны</t>
  </si>
  <si>
    <t>разработаны частично</t>
  </si>
  <si>
    <t>не разработаны</t>
  </si>
  <si>
    <t>Выстроенность системы выявления и развития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</t>
  </si>
  <si>
    <t>система выстроена</t>
  </si>
  <si>
    <t>система выстроена частично</t>
  </si>
  <si>
    <t>система не выстроена</t>
  </si>
  <si>
    <t>Наличие предметных дефицитов педагогов (недостаточный профессиональный уровень для подготовки обучающихся к олимпиадам различного уровня (кроме ВСОШ), смотров, конкурсов, конференций)</t>
  </si>
  <si>
    <t>высокий уровень дефицитов</t>
  </si>
  <si>
    <t>средний уровень дефицитов</t>
  </si>
  <si>
    <t>низкий уровень дефицитов</t>
  </si>
  <si>
    <t>Работа по формированию интереса обучающихся и их родителей (законных представителей) в части подготовки обучающихся к олимпиадам различного уровня.</t>
  </si>
  <si>
    <t>реализуется</t>
  </si>
  <si>
    <t>реализуется в недостаточном количестве</t>
  </si>
  <si>
    <t>Наличие системы подготовки обучающихся к конкурсному движению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</si>
  <si>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конференциях.олимпиадах, конференциях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</si>
  <si>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IT-кубы, Точки роста,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</si>
  <si>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Уровень организационно-управленческих компетенций управленческой команды</t>
  </si>
  <si>
    <t>Работа по формированию заинтересованности в сетевом взаимодействии педагогических работников, обучающихся и их родителей (законных представителей)</t>
  </si>
  <si>
    <t>ведётся не в полном объёме</t>
  </si>
  <si>
    <t>не ведётся</t>
  </si>
  <si>
    <t>Наличие разработанных образовательных программ, реализующихся в сетевой форме, по всем шести направленностям</t>
  </si>
  <si>
    <t>Уровень наличия профессиональных дефицитов у специалистов по дополнительному образованию детей в части организации сетевого взаимодействия</t>
  </si>
  <si>
    <t>Использование при реализации дополнительных образовательных программ образовательной организацией ресурсов других организаций, осуществляющих образовательную деятельность, а также научных, медицинских, физкультурно-спортивных организаций, организаций культуры и иных организаций, обладающих ресурсами, необходимых для осуществления образовательной деятельности по соответствующей дополнительной общеобразовательной программе.</t>
  </si>
  <si>
    <t>ресурсы используются</t>
  </si>
  <si>
    <t>ресурсы используются частично</t>
  </si>
  <si>
    <t>ресурсы не используются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</si>
  <si>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др.)(критический показатель)</t>
  </si>
  <si>
    <t>Состояние системы внеурочной деятельности</t>
  </si>
  <si>
    <t>Сбалансирована</t>
  </si>
  <si>
    <t>Сбалансирована частично</t>
  </si>
  <si>
    <t>Не сбалансирована</t>
  </si>
  <si>
    <t>Сформированность системы воспитательной работы школы</t>
  </si>
  <si>
    <t>сформирована</t>
  </si>
  <si>
    <t>сформирована частично</t>
  </si>
  <si>
    <t>не сформирована</t>
  </si>
  <si>
    <t xml:space="preserve">Уровень компетенций педагогических работников, непозволяющий реализовать палитру творческих объединений 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</si>
  <si>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для реализации ключевых направлений образовательного организации.</t>
  </si>
  <si>
    <t>Наличие условий для функционирования школьных творческих объединений</t>
  </si>
  <si>
    <t>условия созданы</t>
  </si>
  <si>
    <t>условия созданы частично</t>
  </si>
  <si>
    <t>условия не созданы</t>
  </si>
  <si>
    <t>Состояние системы работы с детской инициативой</t>
  </si>
  <si>
    <t>Имеется</t>
  </si>
  <si>
    <t>На стадии формирования</t>
  </si>
  <si>
    <t>Не имеется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</si>
  <si>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театра</t>
  </si>
  <si>
    <t>Включенность театральной деятельности в образовательную программу</t>
  </si>
  <si>
    <t>Включена</t>
  </si>
  <si>
    <t>Включена частично</t>
  </si>
  <si>
    <t>Не включена</t>
  </si>
  <si>
    <t>Наличие школьного театра как формы реализации дополнительных общеобразовательных программ</t>
  </si>
  <si>
    <t>Наличие сетевой формы реализации программы школьного театра</t>
  </si>
  <si>
    <t>В разработке</t>
  </si>
  <si>
    <t>Наличие помещения для функционирования школьного театра</t>
  </si>
  <si>
    <t>Наличие оборудования для функционирования школьного театра</t>
  </si>
  <si>
    <t>Наличие педагогов, ведущих театральные кружки и студии</t>
  </si>
  <si>
    <t>Не имеются</t>
  </si>
  <si>
    <t>Понимание смены целевых ориентиров в федеральной и региональной образовательной политике</t>
  </si>
  <si>
    <t>Имеется частично</t>
  </si>
  <si>
    <t>Уровень организационно-управленческих компетенций административной команды</t>
  </si>
  <si>
    <t>Уроыень профессиональных компетенций управленческой команды в выполнении трудовых функций по созданию единого образовательного пространства в части организации и функционирования школьного музея</t>
  </si>
  <si>
    <t>Наличие педагогов, работающих в Школьном музее</t>
  </si>
  <si>
    <t>имеются в недочтаточном количестве</t>
  </si>
  <si>
    <t>не имеются</t>
  </si>
  <si>
    <t>Состояние включенности музейной деятельности в образовательную программу</t>
  </si>
  <si>
    <t>Наличие школьного музея как формы реализации дополнительных общеобразовательных программ</t>
  </si>
  <si>
    <t>Сертифицированность действующего школьного музея</t>
  </si>
  <si>
    <t>сертифицирован</t>
  </si>
  <si>
    <t>На стадии сертифицирования</t>
  </si>
  <si>
    <t>не сертифицирован</t>
  </si>
  <si>
    <t>Наличие в образовательной организации структурного подразделения, обеспечивающего осуществление образовательной деятельности и выполняющего учебно-воспитательные функции музейными средствами</t>
  </si>
  <si>
    <t>Наличие помещения для функционирования Школьного музея</t>
  </si>
  <si>
    <t>Уровень компетенций педагогических работников, позволяющий реализовать палитру творческих объединений</t>
  </si>
  <si>
    <t>Наличие системы работы с детской инициативой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</si>
  <si>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функционирование школьного хора</t>
  </si>
  <si>
    <t>Наличие педагогов, работающих в школьном хоре</t>
  </si>
  <si>
    <t>Наличие рабочих программ курсов внеурочной деятельности хоровой тематики</t>
  </si>
  <si>
    <t>Наличие школьного хора как формы реализации дополнительных общеобразовательных программ</t>
  </si>
  <si>
    <t>на стадии формирования</t>
  </si>
  <si>
    <t>Наличие сетевой формы реализации программы школьного хора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</si>
  <si>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медиа центра</t>
  </si>
  <si>
    <t>Внутриучрежденческая открытость школьных объединений</t>
  </si>
  <si>
    <t>Открыты в полном объёме</t>
  </si>
  <si>
    <t>Открыты частично</t>
  </si>
  <si>
    <t>Закрыты</t>
  </si>
  <si>
    <t>Наличие школьного медиацентра</t>
  </si>
  <si>
    <t>Доля обучающихся, являющихся членами школьных творческих объединений, от общего количества обучающихся в организации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</si>
  <si>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в части привлечения обучающихся к школьным творческим объединениям</t>
  </si>
  <si>
    <t>Ознакомленность обучающихся и их родителей с деятельностью школьных творческих объединений</t>
  </si>
  <si>
    <t>Ознакомлены в полном объёме</t>
  </si>
  <si>
    <t>Ознакомлены частично</t>
  </si>
  <si>
    <t>Не ознакомлены</t>
  </si>
  <si>
    <t xml:space="preserve">Учёт интересов и потребностей  обучающихся при разработке дополнительных общеобразовательных программ </t>
  </si>
  <si>
    <t xml:space="preserve"> учитываются</t>
  </si>
  <si>
    <t>учитываются частично</t>
  </si>
  <si>
    <t>не учитываются</t>
  </si>
  <si>
    <t>Учёт индивидуальных возможностей и потребностей обучающихся</t>
  </si>
  <si>
    <t>Количество обучающихся, которые участвуют в школьных объединениях</t>
  </si>
  <si>
    <t>Среднее</t>
  </si>
  <si>
    <t>Низкое</t>
  </si>
  <si>
    <t>Учёт школьных творческих объединений в календарном плане воспитательной работы</t>
  </si>
  <si>
    <t>учтены</t>
  </si>
  <si>
    <t>учтены частично</t>
  </si>
  <si>
    <t>не учтены</t>
  </si>
  <si>
    <t>Наличие административного контроля за реализацией программ школьных творческих объединений и проведением мероприятий школьных творческих объединенийтворческим объединениям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</si>
  <si>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</si>
  <si>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Планируемое количество мероприятий в программах отдельных школьных творческих объединений</t>
  </si>
  <si>
    <t>Наличие планов мероприятий отдельных школьных творческих объединений</t>
  </si>
  <si>
    <t>Наличие сводного плана мероприятий школьных творческих объединений</t>
  </si>
  <si>
    <t>Выполнение порядка использования государственных символов Российской Федерации, установленного федеральными конституционными законами</t>
  </si>
  <si>
    <t>выполняется</t>
  </si>
  <si>
    <t>выполняется частично</t>
  </si>
  <si>
    <t>не выполняется</t>
  </si>
  <si>
    <t>Предусмотренность организации системного изучения и применения государственных символов РФ</t>
  </si>
  <si>
    <t>предусмотрено частично</t>
  </si>
  <si>
    <t>Реализация совместной деятельности педагогов, обучающихся, других участников образовательных отношений по созданию предметно-пространственной среды, поддержанию, использованию её в воспитательном процессе.</t>
  </si>
  <si>
    <t>реализуется частично</t>
  </si>
  <si>
    <t>Ренализация рабочей программы воспитания</t>
  </si>
  <si>
    <t>разработана</t>
  </si>
  <si>
    <t>нуждается в корректировке</t>
  </si>
  <si>
    <t>не разработана</t>
  </si>
  <si>
    <t>Наличие в календарном плане воспитательной работы четкости, согласованности со всеми участниками воспитательных мероприятий, направленностей</t>
  </si>
  <si>
    <t>Уровень работы по активному вовлечению обучающихся в мероприятия, предусмотренные планом воспитательной работы</t>
  </si>
  <si>
    <t>Уровень делегирования ответственности за формирование и реализацию мероприятий, предусмотренных планом воспитательной работы</t>
  </si>
  <si>
    <t>Уровень наличия мероприятий календарного плана воспитательной работы</t>
  </si>
  <si>
    <t>нормальный</t>
  </si>
  <si>
    <t>избыточный</t>
  </si>
  <si>
    <t>Разработка календарного плана воспитательной работы на учебный год в соответствии с федеральным календарным планом воспитательной работы</t>
  </si>
  <si>
    <t>разработан</t>
  </si>
  <si>
    <t>не разработан</t>
  </si>
  <si>
    <t>Выполнение календарного плана воспитательной работы в полном объеме.</t>
  </si>
  <si>
    <t>выполнен в полном объёме</t>
  </si>
  <si>
    <t>выполнен частично</t>
  </si>
  <si>
    <t>не выполнен</t>
  </si>
  <si>
    <t>Создание Совета родителей</t>
  </si>
  <si>
    <t>создан</t>
  </si>
  <si>
    <t>создан формально</t>
  </si>
  <si>
    <t>не создан</t>
  </si>
  <si>
    <t>Вовлечённость в решения Совета родителей в деятельности образовательной организации</t>
  </si>
  <si>
    <t>решения учитываются</t>
  </si>
  <si>
    <t>решения учитываются частично</t>
  </si>
  <si>
    <t>решения игнорируются</t>
  </si>
  <si>
    <t>Проведение работы по вовлечению родителей в деятельность Совета родителей,  обеспечение участия в жизни общеобразовательной организации</t>
  </si>
  <si>
    <t>проводится</t>
  </si>
  <si>
    <t>проводится частично</t>
  </si>
  <si>
    <t>Уровень коммуникации с родительским сообществом</t>
  </si>
  <si>
    <t>Деятельность представителей родительского сообщества в Управляющем совете общеобразовательной организации.</t>
  </si>
  <si>
    <t>ведётся активно</t>
  </si>
  <si>
    <t>не предусмотрена</t>
  </si>
  <si>
    <t>Наличие советника директора по воспитанию и взаимодействию с детскими общественными объединениями</t>
  </si>
  <si>
    <t>Наличие в штатном расписании должности педагогического работника с наименованием «советник директора по воспитанию и взаимодействию с детскими общественными объединениями</t>
  </si>
  <si>
    <t>в процессе формирования</t>
  </si>
  <si>
    <t>Организация административного контроля деятельности классных руководителей</t>
  </si>
  <si>
    <t>Организован</t>
  </si>
  <si>
    <t>Организован частично</t>
  </si>
  <si>
    <t>Не организован</t>
  </si>
  <si>
    <t>Уровень открытости, системности в работе с родителями</t>
  </si>
  <si>
    <t>Участие родителей  в разработке рабочей программы воспитания</t>
  </si>
  <si>
    <t>участвуют</t>
  </si>
  <si>
    <t>участвуют частично</t>
  </si>
  <si>
    <t>не участвуют</t>
  </si>
  <si>
    <t xml:space="preserve">Предусмотренность деятельности представителей родительского сообщества в общеобразовательной организации </t>
  </si>
  <si>
    <t>предусмотрена</t>
  </si>
  <si>
    <t>предусмотрена частично</t>
  </si>
  <si>
    <t>Наличие работы по регламентированным формам взаимодействия образовательной организации и родителей</t>
  </si>
  <si>
    <t>Стимулирование развития неформальных форм взаимодействия образовательной организации и родителей</t>
  </si>
  <si>
    <t>стимулируется</t>
  </si>
  <si>
    <t>стимулируется не в полном объёме</t>
  </si>
  <si>
    <t>Использование воспитательного потенциала взаимодействия с родителями (законными представителями) обучающихся в процессе реализации рабочей программы воспитания</t>
  </si>
  <si>
    <t>используется</t>
  </si>
  <si>
    <t>используется не в полном объёме</t>
  </si>
  <si>
    <t>Организационная и творческая активность управления образовательной организацией</t>
  </si>
  <si>
    <t>Высокая</t>
  </si>
  <si>
    <t>Средняя</t>
  </si>
  <si>
    <t>Низкая</t>
  </si>
  <si>
    <t>Использование школьной символики (флаг школы, гимн школы, эмблема школы, элементы школьного костюма и т. п.) при обучении и воспитании обучающихся</t>
  </si>
  <si>
    <t>обеспечено</t>
  </si>
  <si>
    <t>обеспечено не в полном объёме</t>
  </si>
  <si>
    <t>Сформированность системы работы административной команды с кадрами, отсутствие кадрового резерва и как, следствие, отсутствие специалиста, занимающегося вопросами организации туристско-краеведческой деятельности обучающихся</t>
  </si>
  <si>
    <t>Сформирована</t>
  </si>
  <si>
    <t>Сформирована частично</t>
  </si>
  <si>
    <t>Не сформирована</t>
  </si>
  <si>
    <t>Уровень профессиональных компетенций управленческой команды в части организации реализации программы краеведения и школьного туризма</t>
  </si>
  <si>
    <t>Наличие защищённых туристических объектов вблизи школы</t>
  </si>
  <si>
    <t>Наличие материально-технического оснащения для реализации программ по туризму</t>
  </si>
  <si>
    <t>имеется в недочтаточном количестве</t>
  </si>
  <si>
    <t>Наличие необходимого личного и группового снаряжения</t>
  </si>
  <si>
    <t>Разработка программ краеведения и школьного туризма в рамках внеурочной деятельности и/или дополнительного образования</t>
  </si>
  <si>
    <t>Уровень профессиональных компетенций управленческой команды в части организации летних тематических смен в школьном лагере</t>
  </si>
  <si>
    <t>Наличие системы воспитательной работы школы в летний период</t>
  </si>
  <si>
    <t>Наличие социальных партнеров и сетевого взаимодействия</t>
  </si>
  <si>
    <t>Предоставление права выбора системы и места организации своего досуга в каникулярное время обучающимся всех возрастов, а также родителям (законным представителям)</t>
  </si>
  <si>
    <t>предоставляется</t>
  </si>
  <si>
    <t>предоставляется частично</t>
  </si>
  <si>
    <t>не предоставляется</t>
  </si>
  <si>
    <t>Обеспечение условий для организации летних тематических смен в школьном лагере</t>
  </si>
  <si>
    <t>обеспечивается</t>
  </si>
  <si>
    <t>обеспечивается не в полном объёме</t>
  </si>
  <si>
    <t>не обепспечивается</t>
  </si>
  <si>
    <t>Разработка программы летнего школьного лагеря</t>
  </si>
  <si>
    <t>на стадии разработки</t>
  </si>
  <si>
    <t>Наличие системы работы с детской инициативой, ученическим самоуправлением</t>
  </si>
  <si>
    <t>Организация работы по вовлечению обучающихся в деятельность Совета обучающихся.</t>
  </si>
  <si>
    <t>организована</t>
  </si>
  <si>
    <t>организована не в полном объёме</t>
  </si>
  <si>
    <t>не организована</t>
  </si>
  <si>
    <t>Наличие достаточного количества профессиональных компетенций заместителя директора по воспитанию, советника директора по воспитанию и взаимодействию с детскими общественными объединениями в организации ученического самоуправления.</t>
  </si>
  <si>
    <t>имеются в полном объёме</t>
  </si>
  <si>
    <t>имеются не в полном объёме</t>
  </si>
  <si>
    <t>Наличие первичного отделения РДДМ Движение первых</t>
  </si>
  <si>
    <t>Наличие нормативного правового обеспечения организации деятельности первичного отделения РДДМ «Движение первых»</t>
  </si>
  <si>
    <t>Уровень организации работы по вовлечению обучающихся в РДДМ «Движение первых».</t>
  </si>
  <si>
    <t>Наличие концепции организации внутришкольного пространства</t>
  </si>
  <si>
    <t>Уровень работы по вовлечению обучающихся в активную деятельность в ученическом самоуправлении</t>
  </si>
  <si>
    <t>Наличие организации деятельности центра детских инициатив, пространства ученического самоуправления и вовлечения обучающихся в деятельность центра детских инициатив</t>
  </si>
  <si>
    <t>организуется</t>
  </si>
  <si>
    <t>организуется не в полном объёме</t>
  </si>
  <si>
    <t>не организуется</t>
  </si>
  <si>
    <t>Наличие достаточного количества  профессиональных компетенций заместителя директора по воспитанию в вопросах организации деятельности по реализации проекта «Орлята России» и вовлечению в него обучающихся</t>
  </si>
  <si>
    <t>Реализация курсов внеурочной деятельности для обучающихся начальной школы в рамках программы развития социальной активности обучающихся начальных классов «Орлята России»</t>
  </si>
  <si>
    <t>реализуются</t>
  </si>
  <si>
    <t>реализуются частично</t>
  </si>
  <si>
    <t>не реализуются</t>
  </si>
  <si>
    <t>Наличие достаточного количества профессиональных компетенций учителей начальных классов в вопросах организации деятельности по реализации проекта «Орлята России» и вовлечению в него обучающихся.</t>
  </si>
  <si>
    <t xml:space="preserve">Уровень работы по вовлечению обучающихся начальных классов в реализацию проекта «Орлята России».  </t>
  </si>
  <si>
    <t>Наличие представительств детских и молодежных общественных объединений (Юнармия, Большая перемена и др.)</t>
  </si>
  <si>
    <t>Наличие достаточного количества профессиональных компетенций заместителя директора по воспитанию в создании и организации деятельности детских и молодежных общественных объединений («Юнармия», «Большая перемена» и др.)</t>
  </si>
  <si>
    <t>Уровень работы по вовлечению обучающихся в деятельность представительств детских и молодежных общественных объединений («Юнармия», «Большая перемена».</t>
  </si>
  <si>
    <t>Предусмотренность в программе воспитания организации детских и молодежных общественных объединений.</t>
  </si>
  <si>
    <t>Участие обучающихся в волонтерском движении (при реализации основного общего и (или) среднего общего образования)</t>
  </si>
  <si>
    <t xml:space="preserve">Наличие достаточного количества профессиональных компетенций заместителя директора по воспитанию, классных руководителей, педагогических работников в организации волонтерского движения. </t>
  </si>
  <si>
    <t>Уровень работы по вовлечению обучающихся в волонтерское движение</t>
  </si>
  <si>
    <t>Предусмотренность в программе воспитания организации волонтерского движения в образовательной организации</t>
  </si>
  <si>
    <t>Наличие школьных военно-патриотических клубов</t>
  </si>
  <si>
    <t>Обеспечение создания и деятельности военно-патриотического клуба</t>
  </si>
  <si>
    <t>Наличие помещения, необходимого для работы школьного военно-патриотического клуба</t>
  </si>
  <si>
    <t>Наличие материально-технического оснащения, необходимого для работы школьного военно-патриотического клуба</t>
  </si>
  <si>
    <t>Наличие административного контроля деятельности советника директора по воспитанию и взаимодействию с детскими общественными объединениями.</t>
  </si>
  <si>
    <t>осуществляется</t>
  </si>
  <si>
    <t>осуществляется не в полном объёме</t>
  </si>
  <si>
    <t>Наличие достаточного уровня профессиональных компетенций заместителя директора по воспитанию, классных руководителей в организации деятельности школьного военно-патриотического клуба</t>
  </si>
  <si>
    <r>
      <t xml:space="preserve">Использование государственных символов при обучении и воспитании </t>
    </r>
    <r>
      <rPr>
        <b/>
        <sz val="11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</si>
  <si>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рабочей программы воспитания, в том числе для обучающихся с ОВЗ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</si>
  <si>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календарного плана воспитательной работы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</si>
  <si>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не обеспечивается</t>
  </si>
  <si>
    <t>Обепспечение подготовки к участию в чемпионатах по профессиональному мастерству</t>
  </si>
  <si>
    <t>обеспечивается в полном объёме</t>
  </si>
  <si>
    <t>Обеспечение информирования обучающихся общеобразовательных организаций о целях и задачах Всероссийского чемпионатного движения по профессиональному мастерству</t>
  </si>
  <si>
    <t>Магистральное направление  «Школьный климат»</t>
  </si>
  <si>
    <t>Наличие в образовательной организации психолого-педагогического сопровождения участников образовательных отношений квалифицированным специалистом (педагогом- психологом).</t>
  </si>
  <si>
    <t>в планировании</t>
  </si>
  <si>
    <t>Наличие локальных актов по организации психолого-педагогического сопровождения участников образовательных отношений</t>
  </si>
  <si>
    <t>Наличие ЛА по организации психолого-педагогического сопровождения участников образовательных отношений, реализации требований ФГОС общего образования к   психолого-педагогическим условиям реализации образовательных программ.</t>
  </si>
  <si>
    <t>организовано</t>
  </si>
  <si>
    <t>планируется</t>
  </si>
  <si>
    <t>не реализовано</t>
  </si>
  <si>
    <t>Наличие психолого-педагогической программы</t>
  </si>
  <si>
    <t>Наличие программы адресной психологической помощи (поддержки)</t>
  </si>
  <si>
    <t>Наличие в образовательной организации системы социального сопровождения участников образовательных отношений квалифицированным специалистом (социальным педагогом).образовательных программ</t>
  </si>
  <si>
    <t>Наличие в штате общеобразовательной организации учителя-дефектолога, обеспечивающего оказание помощи целевым группам обучающихся.</t>
  </si>
  <si>
    <t>Наличие в штате общеобразовательной организации учителя-логопеда, обеспечивающего оказание помощи целевым группам обучающихся.</t>
  </si>
  <si>
    <t>Наличие отдельного кабинета педагога-психолога (наличие возможности у педагога-психолога  для научной организации труда, эффективной работы по созданию обстановки доверительного общения и психологического комфорта необходимых для оказания своевременной квалифицированной консультативнометодической, психокоррекционной и других видов психологической помощи субъектам образовательного пространства: педагогам, детям, учащимся разного уровня развития и возраста, их родителям)</t>
  </si>
  <si>
    <t>Кабинет педагога-психолога оборудован автоматизированным рабочим местом.</t>
  </si>
  <si>
    <r>
  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</si>
  <si>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Разработа система по оказанию своевременной адресной помощи субъектам образовательной деятельности</t>
  </si>
  <si>
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</si>
  <si>
    <t>Наличие в общеобразовательной организации педагога-психолога.</t>
  </si>
  <si>
    <t>Наличие в штате общеобразовательной организации учителя-логопеда</t>
  </si>
  <si>
    <t>Наличие в штате общеобразовательной организации учителя-дефектолога</t>
  </si>
  <si>
    <t>Наличие в штате общеобразовательной организации социального педагога</t>
  </si>
  <si>
    <t>Наличие разработанной психолого-педагогической программы</t>
  </si>
  <si>
    <t>Наличие разработанной  программы адресной психологической помощи (поддержки)</t>
  </si>
  <si>
    <t>Обеспечение вариативности направлений психолого-педагогического сопровождения участников образовательных отношений</t>
  </si>
  <si>
    <t>Обеспечение вариативности форм психолого-педагогического сопровождения участников образовательного процесса</t>
  </si>
  <si>
    <t>Обеспечение диверсификация уровней психолого-педагогического сопровождения (индивидуальный, групповой, уровень класса, уровень организации)</t>
  </si>
  <si>
    <t>Оказание психолого-педагогической помощи каждой из целевых группам обучающихся.</t>
  </si>
  <si>
    <t xml:space="preserve">Осуществление психолого-педагогического сопровождение участников образовательных отношений. </t>
  </si>
  <si>
    <t>Наличие помещений для формирования психологически благоприятного школьного пространства для обучающихся.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</si>
  <si>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</si>
  <si>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Обеспечение возможности оказания психологических услуг высокого уровня некоторым категориям детей, нуждающихся в особом внимании в связи с высоким риском уязвимости</t>
  </si>
  <si>
    <t>Кабинет педагога-психолога, соответствует требованиям к школьным помещениям и позволяет обеспечить наличие специальных тематических зон</t>
  </si>
  <si>
    <t>Наличие в организации отдельного кабинета педагога-психолога.</t>
  </si>
  <si>
    <t>Реализация мер по профилактике профессионального выгорания педагогических работников</t>
  </si>
  <si>
    <t>Наличие специальных тематических зон - психологически благоприятных школьных пространств для педагогов.</t>
  </si>
  <si>
    <t>Мониторинг роста явлений насилия, агрессии, игровой и интернет-зависимостей; десоциализации, виктимности в школе</t>
  </si>
  <si>
    <t>Организация мероприятий, направленных на профилактику травли в образовательной среде</t>
  </si>
  <si>
    <t>Кадровая укомплектованность (наличие в организации психолога и/или социального педагога)</t>
  </si>
  <si>
    <t>Организация системной работы по преодолению дефицита компетенций у педагогических и иных работников образовательной организации.</t>
  </si>
  <si>
    <t>Обеспечение административного контроля</t>
  </si>
  <si>
    <t>Мониторинг увеличения в ОО обучающихся с антисоциальным, антидисциплинарным, делинквентным противоправным, а также аутоагрессивным (самоповреждающие и суицидальные) поступкам</t>
  </si>
  <si>
    <t>Организована служба медиации в образовательной организации</t>
  </si>
  <si>
    <t>Обеспечение эффективного распределения сфер ответственности в вопросах профилактики девиантного поведения обучающихся</t>
  </si>
  <si>
    <t>Организация межведомственного взаимодействия с различными субъектами профилактики деструктивного поведения детей и молодежи</t>
  </si>
  <si>
    <t>Организация социально-педагогической и психолого-педагогической деятельности, направленной на выявление групп риска, в том числе семейного неблагополучия</t>
  </si>
  <si>
    <t>Организована работа по оказанию помощи и поддержки обучающимся группы риска и их семьям</t>
  </si>
  <si>
    <t>Реализация профилактической и информационно-просветительской работы с обучающимися группы риска</t>
  </si>
  <si>
    <t>Кадровая укомплектованность (наличие в организации психолога и/или социального педагога).</t>
  </si>
  <si>
    <t>Выстраивание системной работы по преодолению дефицита компетенций у педагогических и иных работников образовательной организации по вопросам профилактики девиантного поведения</t>
  </si>
  <si>
    <t>Налажено взаимодействие с родителями по вопросам профилактики девиантного поведения обучающихся.</t>
  </si>
  <si>
    <t>Магистральное направление «Образовательная среда». ЦОС (поддержка всех активностей)</t>
  </si>
  <si>
    <r>
      <t>Наличие локальных актов (далее ‒ ЛА) образовательной организации, регламентирующих ограничения использования мобильных телефонов обучающимися</t>
    </r>
    <r>
      <rPr>
        <b/>
        <sz val="12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</si>
  <si>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Наличие ЛА образовательной организации, регламентирующих ограничения использования мобильных телефонов обучающимися</t>
  </si>
  <si>
    <t>Обсуждение в коллективе  вопроса об ограничениях использования мобильных средств связи для образовательных целей</t>
  </si>
  <si>
    <t>Проведение информационно-просветительской и разъяснительной работы с педагогическими работниками (в том числе через курсы повышения квалификации с привлечением квалифицированных специалистов), родителями (законными представителями) и обучающимися о рисках здоровью от воздействия электромагнитного излучения, генерируемого устройствами мобильной связи, о возможных негативных последствиях и эффективности учебного процесса при неупорядоченном использовании устройств мобильной связи в образовательном процессе</t>
  </si>
  <si>
    <t>Разработка средства наглядной агитации по разъяснению порядка упорядочения использования устройств мобильной связи в образовательной организации для педагогических работников, родителей (законных представителей) и обучающихся</t>
  </si>
  <si>
    <t>Обеспечение психолого-педагогического сопровождения процесса, связанного с ограничением использования устройств мобильной связи в образовательной организации</t>
  </si>
  <si>
    <t>Проработан с родителями вопрос коммуникации родителей с обучающимися в случае возникновения необходимости, внештатной ситуации</t>
  </si>
  <si>
    <t>Определение круга лиц, организующих выполнение мероприятий с обучающимися и их родителями (законными представителями) по выработке культуры безопасной эксплуатации устройств мобильной связи</t>
  </si>
  <si>
    <t>Система работы по ограничению использования участниками образовательного процесса устройств мобильной связи для образовательных целей</t>
  </si>
  <si>
    <r>
      <t xml:space="preserve">Подключение образовательной организации к высокоскоростному интернету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</si>
  <si>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высокоскоростного Интернета</t>
  </si>
  <si>
    <t>Отсутствие сбоев в работе высокоскоростного Интернета</t>
  </si>
  <si>
    <t>Наличие необходимого оборудования для высокоскоростного Интернета</t>
  </si>
  <si>
    <t>Присутствует соответствующая IT-инфраструктура</t>
  </si>
  <si>
    <t>Наличие  финансовых средств в ОО для улучшения скорости Интернета.</t>
  </si>
  <si>
    <r>
      <t xml:space="preserve">Предоставление безопасного доступа к информационно-коммуникационной сети Интернет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</si>
  <si>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Реализация административных мер по борьбе с нежелательным контентом со стороны администрации ОО</t>
  </si>
  <si>
    <t>Наличие ЛА образовательной организации, регламентирующих предоставление безопасного доступа к информационно-коммуникационной сети Интернет</t>
  </si>
  <si>
    <t>Контроль использования обучающимися и педагогическими работниками сети Интернет с помощью программно-технических средств: не установлена специальная система фильтрации, антивирусная программа и т. п</t>
  </si>
  <si>
    <t>Реализация провайдером контроля безопасного контента</t>
  </si>
  <si>
    <t>Просветительская работа, посвященная безопасному поведению в сети Интернет и его использованию.</t>
  </si>
  <si>
    <r>
      <t>Использование федеральной государственной информационной системы Моя школа,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</si>
  <si>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управленческих компетенций в реализации государственной политики по внедрению ФГИС «Моя школа» и ЦОС</t>
  </si>
  <si>
    <t>Наличие ЛА документов по использованию ФГИС «Моя школа»</t>
  </si>
  <si>
    <t>Обеспечнность необходимого количества оборудованных рабочих мест педагогов, оснащенных необходимым оборудованием</t>
  </si>
  <si>
    <t>Высокий уровень технической подготовки ответственного за подключение к ИС</t>
  </si>
  <si>
    <t>Наличие у педагогических работников необходимых компетенций</t>
  </si>
  <si>
    <t>Обеспечение обучения педагогических работников по знакомству с функциональными возможностями ФГИС «Моя школа»</t>
  </si>
  <si>
    <t>Реализация возможностей ФГИС «Моя школа» в организации оценочной деятельности</t>
  </si>
  <si>
    <t>Включенность в рабочие программы учебных предметов видов учебной деятельности с использованием ресурсов ФГИС «Моя школа»</t>
  </si>
  <si>
    <t xml:space="preserve">Выявление индивидуальных ситуаций, связанных с особенностями здоровья у школьников (педагогов), препятствующих использованию электронного обучения из-за влияния на здоровье </t>
  </si>
  <si>
    <r>
      <t xml:space="preserve">Информационно-коммуникационная образовательная платформа Сферум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</si>
  <si>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ЛА о назначении администратора ИКОП из числа педагогических работников образовательной организации для сопровождения и координации процессов внутри образовательной организации на платформе Сферум</t>
  </si>
  <si>
    <t>Регистрация образовательной организации на ИКОП Сферум</t>
  </si>
  <si>
    <t>Организация обучения педагогических работников по использованию возможностей платформы Сферум организации образовательной деятельности</t>
  </si>
  <si>
    <t>Внесение соответствующих изменений и дополнений по применению Сферум в VK Мессенджере в рабочие программы и/или учебные планы в части используемых технологических решений в образовательном процессе</t>
  </si>
  <si>
    <t>Информирование обучающихся и их родителей (законных представителей) об использовании ИКОП Сферум в VK Мессенджере в образовательном процессе</t>
  </si>
  <si>
    <t>Размещение на официальном сайте информации об использовании ИКОП Сферум в VK Мессенджере в образовательном процессе и  рекомендаций по применению цифрового сервиса участниками образовательных отношений</t>
  </si>
  <si>
    <t xml:space="preserve"> Использование руководством образовательной организации функциональных возможностей Сферум в VK Мессенджере в управленческих процессах (размещение документов, информирование участников образовательных отношений, проведение рабочих совещаний, педагогических советов, родительских собраний, школьных мероприятий и др.)</t>
  </si>
  <si>
    <t>Организация коммуникационного взаимодействия педагогических работников с обучающимися, их родителями (законными представителями) с использованием доступных функциональных возможностей профиля Сферум в VK Мессенджере</t>
  </si>
  <si>
    <t xml:space="preserve">Использование возможностей Сферум в VK Мессенджере педагогическими работниками образовательной организации в педагогической деятельности (проведение учебных занятий, консультаций в дистанционном и гибридном формате, коммуникации в чатах с обучающимися и их родителями (законными представителями), проведении родительских собраний, организации сетевого взаимодействия и др.) </t>
  </si>
  <si>
    <t>Использование ИКОП Сферум  для проведения онлайн-трансляций учебных занятий с возможностью просмотров и комментирования</t>
  </si>
  <si>
    <t>В ИКОП Сферум созданы сообщества учебных классов, учебных групп, в том числе групп, сформированных из педагогических работников и обучающихся в секциях и кружках, а также групп по интересам обучающихся и сообществ педагогических работников</t>
  </si>
  <si>
    <t>Педагогические работники включены в сетевые профессиональные сообщества по обмену педагогическим опытом</t>
  </si>
  <si>
    <t>Обеспечивается высокое качество интернет-соединения</t>
  </si>
  <si>
    <t>Осуществление административного контроля.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</si>
  <si>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</si>
  <si>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Обеспеченность финансированием</t>
  </si>
  <si>
    <t>Соответствие оборудования образовательной организации  Методическим рекомендациям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</si>
  <si>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Реализация цифровой модели образовательной среды</t>
  </si>
  <si>
    <t>Обеспечение хранения оборудования ЦОС</t>
  </si>
  <si>
    <t>Соблюдение условиий и нормы хранения техники</t>
  </si>
  <si>
    <t>Соблюдение рекомендаций по хранению оборудования</t>
  </si>
  <si>
    <t>Выполнение рекомендаций по размещению оборудования</t>
  </si>
  <si>
    <t>Осуществление административного контроля эксплуатации оборудования</t>
  </si>
  <si>
    <t>Выполнение рекомендаций по использованию оборудования на учебных предметах обязательных предметных областей, указанных во ФГОС НОО, ФГОС ООО, ФГОС СОО</t>
  </si>
  <si>
    <t>Выполнение рекомендаций по использованию оборудования при организации разных видов учебной деятельности обучающихся в соответствии с ФГОС НОО, ФГОС ООО, ФГОС СОО</t>
  </si>
  <si>
    <t>Выполнение рекомендации по использованию оборудования при организации образовательной деятельности по дополнительным образовательным программам</t>
  </si>
  <si>
    <t>Осуществление административного контроля использования оборудования</t>
  </si>
  <si>
    <t>Наличие компетенций у управленческой команды в использовании информационной системы в управлении образовательной организацией организация обучения управленческой команды использованию информационной системы в управлении образовательной организацией</t>
  </si>
  <si>
    <t>Обеспечение финансирования</t>
  </si>
  <si>
    <t xml:space="preserve">Разработана концепция организации внутришкольного пространства. </t>
  </si>
  <si>
    <t>Наличие финансовых средств для создания в образовательной организации пространств для учебных и неучебных занятий, творческих дел.</t>
  </si>
  <si>
    <t>Присутствует мотивация педагогического коллектива в организации внутришкольного пространства</t>
  </si>
  <si>
    <t>Наличие оборудованного эффективного внутришкольного пространства для учебных и неучебных занятий, творческих дел.</t>
  </si>
  <si>
    <t>Наличие помещения для организации школьного библиотечного информационного центра</t>
  </si>
  <si>
    <t>Наличие ЛА о школьном библиотечном информационном центре</t>
  </si>
  <si>
    <t>Реформация форм взаимодействия с посетителями - учащимися и учителями-предметниками</t>
  </si>
  <si>
    <t>Сформирована концепция  особенностей функционала библиотечного информационного центра и  даны разъяснения по отличию работы библиотеки от  ИБЦ</t>
  </si>
  <si>
    <t>Обеспеченность необходимым оборудованием</t>
  </si>
  <si>
    <t>Обеспеченность материально-технической базы</t>
  </si>
  <si>
    <t>Контроль и концепция обновления библиотечного фонда.</t>
  </si>
  <si>
    <t>Контроль по обеспеченнию информационно-ресурсного и программного обеспечения</t>
  </si>
  <si>
    <t>Равномерное и обоснованное распределение функций, возложенных на ИБЦ, на персонал, с учетом возросших потребностей и новых обязанностей</t>
  </si>
  <si>
    <t>Наличие профессиональной компетенции работника библиотеки в организации школьного библиотечного информационного центра.</t>
  </si>
  <si>
    <t>Полнота кадрового обеспечения</t>
  </si>
  <si>
    <t>Разработана программа развития школьного библиотечного информационного центра.</t>
  </si>
  <si>
    <t>Реализация модели Школа полного дня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</si>
  <si>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 xml:space="preserve">Реализация модели «Школа полного дня» </t>
  </si>
  <si>
    <t>Обеспеченность помещений для работы классов-групп или групп, организованных из обучающихся одной или нескольких параллелей</t>
  </si>
  <si>
    <t>Обеспеченность разно акцентированных пространств (кабинет, лаборатория, мастерские, библиотека, читальный зал, компьютерный класс, игротека, медиатека, помещения для работы классов-групп или групп, организованных из обучающихся одной или нескольких параллелей, пространства для общения и уединения, для игр, подвижных занятий и спокойной работы)</t>
  </si>
  <si>
    <t>Наличие спортивных площадок, актового и спортивного залов, зала хореографии, различных студий и т. д., необходимых для организаций дополнительного образования, досуга</t>
  </si>
  <si>
    <t>Наличие помещений для организации двухразового горячего питания.</t>
  </si>
  <si>
    <t>Наличие педагогов, способных организовать и направить послеурочную коллективную деятельность детей и подростков</t>
  </si>
  <si>
    <t>Наличие административных компетенций управленческой команды в организации школы полного дня</t>
  </si>
  <si>
    <t>Реализация интеграции урочной и внеурочной деятельности</t>
  </si>
  <si>
    <t>Реализация программ дополнительного образования детей</t>
  </si>
  <si>
    <t>Реализация услуг по присмотру и уходу за детьми в группах продленного дня</t>
  </si>
  <si>
    <t xml:space="preserve">Выполнение рекомендаций по организации досуговой, спортивной, иной деятельности для обучающихся в группах продленного дня. </t>
  </si>
  <si>
    <t>Сформированы коллегиальные органы управления в соответствии с Федеральным законом Об образовании в Российской Федерации, предусмотренные уставом образовательной организации</t>
  </si>
  <si>
    <t>Наличие ЛА, регламентирующих деятельность коллегиальных органов управления</t>
  </si>
  <si>
    <t>Наличие коллегиальных органов управления общеобразовательной организацией</t>
  </si>
  <si>
    <t>Выполнение возложенного на коллегиальные органы управления функционала в соответствии с Федеральным законом «Об образовании в Российской Федерации», предусмотренные уставом образовательной организации,  в полном объеме</t>
  </si>
  <si>
    <t>Наличие ЛА, регламентирующих деятельность управляющего совета</t>
  </si>
  <si>
    <t>Сформированность управляющего совета, предусмотренного уставом образовательной организации</t>
  </si>
  <si>
    <t>Выполнение возложенных функций на управляющий совет в полном объеме</t>
  </si>
  <si>
    <t>Компетентность членов управляющего совета в части разработки стратегии образовательной организации (программа развития образовательной организации, образовательная программа); прав и обязанностей членов управляющего совета</t>
  </si>
  <si>
    <t>Высокий уровень информированности о деятельности Управляющего Совета и обратной связи с общественностью</t>
  </si>
  <si>
    <t>Наличие механизмов контроля принятия решений</t>
  </si>
  <si>
    <t>Отсутствие конфликтов интересов при формировании состава управляющего совета.</t>
  </si>
  <si>
    <t>Максимальный балл</t>
  </si>
  <si>
    <t>Текущий бал</t>
  </si>
  <si>
    <t>Планируемый балл</t>
  </si>
  <si>
    <t>Планируемый балл, % от max</t>
  </si>
  <si>
    <t>Текущий бал, 
% от max</t>
  </si>
  <si>
    <t>Текущий</t>
  </si>
  <si>
    <t>Показатели</t>
  </si>
  <si>
    <t>Условия для реализация единых подходов к
организации и контролю горячего
питания</t>
  </si>
  <si>
    <t>База нормативно - правовых документов на пищеблоке</t>
  </si>
  <si>
    <t>Оборудование столовых (умывальники, полотенца и т.д.)</t>
  </si>
  <si>
    <t>Кадры пищеблока. количество квалифицированного персонала в пищеблоке.</t>
  </si>
  <si>
    <t xml:space="preserve"> Программы и формы деятельности  соответствуют возрастным особенностям обучающимся
</t>
  </si>
  <si>
    <t xml:space="preserve">Организация на внутришкольном и внутриклассном уровнях просветительской деятельности, направленной на формирование здорового образа жизни (далее – ЗОЖ). Профилактика табакокурения, употребления алкоголя и наркотических средств. </t>
  </si>
  <si>
    <r>
      <t xml:space="preserve">владение педагогами разнообразными видами </t>
    </r>
    <r>
      <rPr>
        <i/>
        <sz val="11"/>
        <color theme="1"/>
        <rFont val="Calibri"/>
        <family val="2"/>
        <charset val="204"/>
        <scheme val="minor"/>
      </rPr>
      <t xml:space="preserve">технологий </t>
    </r>
    <r>
      <rPr>
        <sz val="11"/>
        <color theme="1"/>
        <rFont val="Calibri"/>
        <family val="2"/>
        <charset val="204"/>
        <scheme val="minor"/>
      </rPr>
      <t>- социальными, педагогическими, психологическими.</t>
    </r>
  </si>
  <si>
    <t xml:space="preserve">низкий </t>
  </si>
  <si>
    <r>
      <t>педагоги владеют разнообразными видами сформированности психолого-педагогических</t>
    </r>
    <r>
      <rPr>
        <i/>
        <sz val="11"/>
        <color theme="1"/>
        <rFont val="Calibri"/>
        <family val="2"/>
        <charset val="204"/>
        <scheme val="minor"/>
      </rPr>
      <t xml:space="preserve"> компетенций</t>
    </r>
  </si>
  <si>
    <t>работа по формированию мотивации обучающихся к посещению школьных просветительских мероприятий по ЗОЖ, по профилактике курения табака, употребления алкоголя и наркотических средств.</t>
  </si>
  <si>
    <t>Соблюдение нормы непрерывной работы с ЭСО</t>
  </si>
  <si>
    <t xml:space="preserve">вопросы здоровьесбережения в образовательной программе. </t>
  </si>
  <si>
    <t>Компетенции у заместителя директора по воспитанию по администрированию деятельности в части реализации программы здоровьесбережения.</t>
  </si>
  <si>
    <t>Единая программа по здоровьесбережению</t>
  </si>
  <si>
    <t>Сетевые формы реализации программы, договоров о сетевом взаимодействии</t>
  </si>
  <si>
    <t>Привлечение внебюджетных фондов.</t>
  </si>
  <si>
    <t>Спортивный зал, соответствующий требованиям СанПин; иная спортивная инфраструктура для занятий физической культурой и спортом</t>
  </si>
  <si>
    <t>Квалифицированные специалисты</t>
  </si>
  <si>
    <t>Реализация сетевых форм реализации программы</t>
  </si>
  <si>
    <t xml:space="preserve"> Организационно-управленческие компетенций управленческой команды.
</t>
  </si>
  <si>
    <t xml:space="preserve"> Наличие спортивного зала, соответствующего требованиям СанПин;  спортивная инфраструктура для занятий физической культурой и спортом.</t>
  </si>
  <si>
    <t>Включение в Единый Всероссийский реестр школьных спортивных клубов</t>
  </si>
  <si>
    <t xml:space="preserve">Работа по формированию мотивации у обучающихся и их родителей к посещению школьных спортивных клубов. 
</t>
  </si>
  <si>
    <t>сетевые формы реализации программы</t>
  </si>
  <si>
    <t>Лицензия на осуществление образовательной деятельности по программам дополнительного образования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</si>
  <si>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</si>
  <si>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>Система работы по популяризации спорта; включенности массовой спортивной деятельности в образовательную программу.</t>
  </si>
  <si>
    <t>Работа по привлечению обучающихся к участию в массовых физкультурно-спортивных мероприятиях.</t>
  </si>
  <si>
    <t xml:space="preserve">Организационно-управленческих компетенции управленческой команды
</t>
  </si>
  <si>
    <t>Материально-технической база для проведения массовых физкультурно-спортивных мероприятий</t>
  </si>
  <si>
    <t>Компетентность педагогических работников</t>
  </si>
  <si>
    <t xml:space="preserve">Система мотивации педагогических работников. 
</t>
  </si>
  <si>
    <t>Наличие победителей и призеров спортивных соревнований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</si>
  <si>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система работы по популяризации спорта </t>
  </si>
  <si>
    <t>включенность массовой спортивной деятельности в образовательную программу.</t>
  </si>
  <si>
    <t xml:space="preserve">Единая программа по здоровьесбережению
</t>
  </si>
  <si>
    <t>Наличие компетенций у педагогических работников.</t>
  </si>
  <si>
    <t xml:space="preserve">Система мотивации педагогических работников. </t>
  </si>
  <si>
    <t xml:space="preserve">Материально-технической база для проведения массовых физкультурно-спортивных мероприятий.
</t>
  </si>
  <si>
    <t>Доля обучающихся, получивших знак отличия Всероссийского физкультурно-спортивного комплекса Готов к труду и обороне (далее ‒ ВФСК ГТО) в установленном порядке, соответствующий его возрастной категории на 1 сентября отчетного года</t>
  </si>
  <si>
    <t>Организация просветительской деятельности с родителями (законными
представителями) обучающихся  по подготовке обучающихся к участию во Всероссийском физкультурно-спортивном комплексе «Готов к труду и обороне».</t>
  </si>
  <si>
    <t>Система мотивации педагогических работников по подготовке обучающихся к участию во Всероссийском физкультурно-спортивном комплексе «Готов к труду и обороне»</t>
  </si>
  <si>
    <t xml:space="preserve">технологии формирования и развития умений и навыков, необходимых для участия во Всероссийском физкультурно-спортивном комплексе «Готов к труду и обороне
</t>
  </si>
  <si>
    <t xml:space="preserve">Кадровы по подготовке обучающихся к участию во Всероссийском физкультурно-спортивном комплексе «Готов к труду и обороне»
</t>
  </si>
  <si>
    <t>Информирование обучающихся об участии во Всероссийском физкультурно-спортивном комплексе «Готов к труду и обороне».  знанияо правилах и порядке проведения процедуры сдачи Всероссийского физкультурно-спортивного комплекса ГТО.</t>
  </si>
  <si>
    <t>Магистральное направление "Учитель. Школьная команда»</t>
  </si>
  <si>
    <t>Локальные акты, необходимые для расчета штатной численности общеобразовательной организации</t>
  </si>
  <si>
    <t xml:space="preserve">Сформированность профессиональных компетенций членов управленческой команды для реализации трудовой функции "Администрирование деятельности общеобразовательной организации": </t>
  </si>
  <si>
    <t>Формирование организационной структуры, штатного расписания, планировать потребность в кадрах, организовывать их подбор, прием на работу, допуск к работе, определять должностные обязанности.</t>
  </si>
  <si>
    <t>Единые подходы к штатному расписанию, обеспечивающих каждому обучающемуся получение качественного образования через реализацию образовательных программ, возможность получения консультации (помощи, сопровождения) специалистов (психолог (педагог-психолог), социальный педагог, учитель-логопед, учитель-дефектолог, медицинский работник и др.).;</t>
  </si>
  <si>
    <t>понимание управленческими кадрами нормативов штатной численности, способной обеспечить реализацию целей и задач общеобразовательной организации в соответствии с Уставом.</t>
  </si>
  <si>
    <t>Локальный акт о системе материального и нематериального стимулирования</t>
  </si>
  <si>
    <t>Система материального и нематериального стимулирования, содержащего неактуальные положения, положения, не соответствующие текущему законодательству</t>
  </si>
  <si>
    <t xml:space="preserve">Соблюдение локальных актов о системе материального и нематериального стимулирования </t>
  </si>
  <si>
    <r>
      <t>Развитие системы наставничества (положение о наставничестве, дорожная карта о его реализации, приказы)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</si>
  <si>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Система наставничества как субъект методической службы образовательной организации</t>
  </si>
  <si>
    <t>Нормативного правового регулирования внедрения (применения) системы (целевой модели) наставничества</t>
  </si>
  <si>
    <t>Реализация системы наставничества</t>
  </si>
  <si>
    <t>Уровень профессиональных компетенций заместителей директора по учебно-воспитательной работе в части организации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 в структуре методической службы методических объединений / кафедр / методических советов учителей и/или отсутствие нормативного правового регулирования функционирования методических объединений / кафедр / методических советов учителей.</t>
  </si>
  <si>
    <t>Охват учителей диагностикой профессиональных компетенций (федеральной, региональной, самодиагностикой).</t>
  </si>
  <si>
    <t>Доля учителей, для которых по результатам диагностики профессиональных дефицитов разработаны ИОМ.</t>
  </si>
  <si>
    <t>высокий (более 80%)</t>
  </si>
  <si>
    <t>средний (более 60%)</t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</si>
  <si>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</si>
  <si>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года).</t>
  </si>
  <si>
    <t>Доля педагогических работников, прошедших обучение по программам повышения квалификации по инструментам ЦОС, размещеннымв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</si>
  <si>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</t>
  </si>
  <si>
    <t>высокий (более 60%)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</si>
  <si>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</si>
  <si>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года).</t>
  </si>
  <si>
    <t>высокий (более 50%)</t>
  </si>
  <si>
    <t>средний (более 40%)</t>
  </si>
  <si>
    <t>низкий (менее 30%)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</si>
  <si>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</si>
  <si>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 xml:space="preserve">повышение квалификации членов управленческой команды.   </t>
  </si>
  <si>
    <t>средний (более 30%)</t>
  </si>
  <si>
    <t xml:space="preserve">Участие на районном уровне </t>
  </si>
  <si>
    <t>педагогов, участвующих в профессиональных конкурсах на всероссийском уровне</t>
  </si>
  <si>
    <t>формируется и ведется банк успешных «командных» педагогических и управленческих практик и не осуществляется их тиражирование.</t>
  </si>
  <si>
    <t>работа по мотивации педагогов, участвующих в конкурсах профессионального мастерства, к достижению высокого результата</t>
  </si>
  <si>
    <r>
      <t>Наличие методических объединений / кафедр / методических советов учителей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</si>
  <si>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Организационные компетенций заместителей директора по учебно-воспитательной работе в части создания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</t>
  </si>
  <si>
    <t>структуре методической службы методических объединений / кафедр / методических советов классных руководителей и/или отсутствие нормативного правового регулирования функционирования методических объединений / кафедр / методических советов классных руководителей.</t>
  </si>
  <si>
    <t>Текущий показатель</t>
  </si>
  <si>
    <t>Плановый показатель</t>
  </si>
  <si>
    <t>Магистральное направление, в %%</t>
  </si>
  <si>
    <t>Здоровье, % от max</t>
  </si>
  <si>
    <t>Творчество, % от max</t>
  </si>
  <si>
    <t>Воспитание, % от max</t>
  </si>
  <si>
    <t>Профориентация, % от max</t>
  </si>
  <si>
    <t>Учитель.Школьная команда, % от max</t>
  </si>
  <si>
    <t>Школьный климат, % от max</t>
  </si>
  <si>
    <t>Образовательная среда, % от max</t>
  </si>
  <si>
    <t>Знание, % от max</t>
  </si>
  <si>
    <t>системно</t>
  </si>
  <si>
    <t xml:space="preserve">полностью </t>
  </si>
  <si>
    <t>частично</t>
  </si>
  <si>
    <t>не актуализирован</t>
  </si>
  <si>
    <t>имеется в существенном в объеме 
(от 25-50%)</t>
  </si>
  <si>
    <t>имеется в умеренном объеме
 (до 35% от планируемой закупки)</t>
  </si>
  <si>
    <t>отсутствует (нет ВФ)</t>
  </si>
  <si>
    <t>оптимально</t>
  </si>
  <si>
    <t>системно и своевременно</t>
  </si>
  <si>
    <t xml:space="preserve">имеются эпизодические отклонения </t>
  </si>
  <si>
    <t>регуляоные сбои обеспечения</t>
  </si>
  <si>
    <t>не закреплено</t>
  </si>
  <si>
    <t>обеспечены</t>
  </si>
  <si>
    <t>обеспечены частично/есть сбои в работе</t>
  </si>
  <si>
    <t>не обеспечены</t>
  </si>
  <si>
    <t>не применяется</t>
  </si>
  <si>
    <r>
  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(критический показатель)</t>
    </r>
  </si>
  <si>
    <t>Наличие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</si>
  <si>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Содержание локального акта, регламентирующего формы, порядок, периодичность текущего контроля успеваемости и промежуточной аттестации обучающихся,             
не соответствует требованиям законодательства в сфере образования, не содержит чётких указаний на порядок деятельности.</t>
  </si>
  <si>
    <t>полностью соответсвует</t>
  </si>
  <si>
    <t>соответсвует частично</t>
  </si>
  <si>
    <t>Уровень контроля со стороны администрации за реализацией и соблюдением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</si>
  <si>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 xml:space="preserve">системный </t>
  </si>
  <si>
    <t>умереный, эпизодический</t>
  </si>
  <si>
    <t>отсутствие или низкий</t>
  </si>
  <si>
    <t>Уровень профессиональных компетенций педагогических работников 
и управленческих кадров в вопросах текущего контроля, промежуточной и итоговой аттестации обучающихся</t>
  </si>
  <si>
    <t>Уровень обеспечения соответствия образовательных результатов учащихся внешней оценки качества образования.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</si>
  <si>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</si>
  <si>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Наличие/состояние локального нормативного акта, регламентирующего функционирование внутренней системы оценки качества образования 
в общеобразовательной организации</t>
  </si>
  <si>
    <t xml:space="preserve">имеется в актуальной форме </t>
  </si>
  <si>
    <t>требует актуализации</t>
  </si>
  <si>
    <t>Исполннение требований локального нормативного акта, регламентирующего функционирование ВСОКО в общеобразовательной организации педагогическими работниками</t>
  </si>
  <si>
    <t>исполняются системно</t>
  </si>
  <si>
    <t>частично исполняются/есть отклонения</t>
  </si>
  <si>
    <t>не исполняются</t>
  </si>
  <si>
    <t>Уровень внимания и контроля со стороны администрации за исполннением требований локального нормативного акта, регламентирующего функционирование ВСОКО в общеобразовательной организации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</si>
  <si>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</si>
  <si>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 xml:space="preserve">Наличие графика оценочных процедур на официальном сайте общеобразовательной организации. </t>
  </si>
  <si>
    <t>достаточный</t>
  </si>
  <si>
    <t xml:space="preserve">недостаточный </t>
  </si>
  <si>
    <t>Образовательная организация не входит в перечень образовательных организаций с признаками необъективных результатов</t>
  </si>
  <si>
    <t>Уровень обеспечения объективности процедур оценки качества образования, в том числе организации контроля за соблюдением порядка/регламента проведения оценочных процедур</t>
  </si>
  <si>
    <t>Наличие единых требований к системе оценки образовательных достижений обучающихся</t>
  </si>
  <si>
    <t>Уровень владения педагогическими работниками технологией критериального оценивания</t>
  </si>
  <si>
    <t xml:space="preserve">достаточный </t>
  </si>
  <si>
    <t>Уровень владения педагогическими работниками технологией разработки контрольных измерительных материалов, обеспечивающих объективную оценку образовательных достижений</t>
  </si>
  <si>
    <t>Уровень понимание педагогическими работниками значения объективной оценки учебных достижений, текущих и итоговых результатов освоения основной образовательной программы обучающимися</t>
  </si>
  <si>
    <r>
      <t xml:space="preserve">Реализация рабочих программ курсов внеурочной деятельности, в том числе курса Разговоры о важном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</si>
  <si>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Уровень обеспечения реализация внеурочной деятельности в соответствии 
с требованиями ФГОС</t>
  </si>
  <si>
    <t>Уровень профессиональных компетенций педагогических работников по составлению и реализации программ внеурочной деятельности</t>
  </si>
  <si>
    <t>Уровень ресурсных возможностей (кадры, помещения) для реализации программ курсов внеурочной деятельности</t>
  </si>
  <si>
    <t>Сетевая форма реализации общеобразовательных программ (наличие договора(-ов) о сетевой форме реализации общеобразовательных программ;наличие общеобразовательных программ, реализуемых в сетевой форме)</t>
  </si>
  <si>
    <t>Уровень обеспечения  реализации образовательных программ в сетевой форме</t>
  </si>
  <si>
    <t>высокий (реализуются (более 3-х), системно, есть положительный опыт)</t>
  </si>
  <si>
    <t>удовлетворительный (реализуются (2-3 программы), сложности исполнения))</t>
  </si>
  <si>
    <t>недостаточный 
(не имеюся/единичные случаи  реализации)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</si>
  <si>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</si>
  <si>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Уровень организационно-педагогических компетенций педагогических работников общеобразовательной организации по обеспечению доступности и качества образования обучающихся с ОВЗ, с инвалидностью</t>
  </si>
  <si>
    <t>Наличие психологической службы в общеобразовательной организации</t>
  </si>
  <si>
    <t>имеется собственная</t>
  </si>
  <si>
    <t>имеется за счет внешних ресурсов</t>
  </si>
  <si>
    <t xml:space="preserve">Наличие узких специалистов (психологов, педагогов-логопедов, дефектологов) 
в общеобразовательной организации </t>
  </si>
  <si>
    <t>Полнота разработанности ЛА в части организации образования обучающихся с ОВЗ, 
с инвалидностью</t>
  </si>
  <si>
    <t>высокий (комплексный комплект ЛА)</t>
  </si>
  <si>
    <t>удовлетворительный 
(отсутствие отдельных ЛА)</t>
  </si>
  <si>
    <t>Низкий (отсутствие ЛА)</t>
  </si>
  <si>
    <t>Наличие указаний в общих ЛА на особенности организации образования обучающихся с ОВЗ</t>
  </si>
  <si>
    <t xml:space="preserve">Степень охвата всех вопросов организации образования обучающихся с ОВЗ, 
с инвалидностью в разработанных  ЛА </t>
  </si>
  <si>
    <t xml:space="preserve">высокая (охвачены все вопросы) </t>
  </si>
  <si>
    <t>удовлетворительная 
(не охвачены отдельные вопросы)</t>
  </si>
  <si>
    <t>недостаточная 
(охвачены единичные вопросы)</t>
  </si>
  <si>
    <t>Кадровое обеспечение оказания психолого-педагогической и технической помощи обучающимся с ОВЗ, с инвалидностью</t>
  </si>
  <si>
    <t>Уровень профессиональных компетенций команды руководителей в выполнении функций по управлению образовательной организацией, в том числе в части кадрового обеспечения психолого-педагогической и технической помощи обучающимся с ОВЗ, с инвалидностью</t>
  </si>
  <si>
    <t>Уровень обеспеченность специалистами по оказанию психолого-педагогической 
и технической помощи обучающимся с ОВЗ, с инвалидностью, узких специалистов (психологов, педагогов-логопедов, дефектологов и т.д.).</t>
  </si>
  <si>
    <t>высокий (штатные)</t>
  </si>
  <si>
    <t>достаточный (внешние)</t>
  </si>
  <si>
    <t>недостаточный (отсутствие)</t>
  </si>
  <si>
    <t>Программно-методическое обеспечение обучения и воспитания 
по федеральным адаптированным образовательным программам 
(при наличии обучающихся с ОВЗ, с инвалидностью)</t>
  </si>
  <si>
    <t>Организация контроля за разработкой адаптированных основных общеобразовательных программ в ОО</t>
  </si>
  <si>
    <t>носит системный характер</t>
  </si>
  <si>
    <t>носит не системный характер</t>
  </si>
  <si>
    <t xml:space="preserve">Уровень компетентности педагогических работников в выполнении трудовой функции по разработке образовательных программ в том числе адаптированных основных общеобразовательных программ и адаптированных дополнительных общеобразовательных программ 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</si>
  <si>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</si>
  <si>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Уровень профессиональных компетенций команды руководителей в выполнении функций по администрированию деятельности общеобразовательной организации 
в части обеспечения информационной открытости образовательной организации</t>
  </si>
  <si>
    <t xml:space="preserve">удовлетворительный </t>
  </si>
  <si>
    <t>Уровень административного контроля обеспечения информационной открытости, доступности информации об организации образования обучающихся с ОВЗ, 
с инвалидностью (за исключением персональной информации, в том числе 
о состоянии здоровья обучающихся)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</si>
  <si>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</si>
  <si>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Уровень реализации управленческой командой административного контроля 
за своевременным учебно-дидактическим обеспечением обучения и воспитания 
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</si>
  <si>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Применение электронных образовательных ресурсов и дистанционных образовательных технологий в образовании обучающихся с ОВЗ, 
с инвалидностью (при наличии обучающихся с ОВЗ, с инвалидностью)</t>
  </si>
  <si>
    <t>Степень используются ЭОР  в образовательной деятельности</t>
  </si>
  <si>
    <t>используются регулярно</t>
  </si>
  <si>
    <t>используются эпизодически</t>
  </si>
  <si>
    <t>не используются</t>
  </si>
  <si>
    <t>Уровень профессиональных компетенций команды руководителей   в выполнении функций по администрированию деятельности и управлению образовательной деятельностью общеобразовательной организации</t>
  </si>
  <si>
    <t>Уровень образовательно-педагогической компетентности педагогических работников в применении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</si>
  <si>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Уровень контроля за своевременным обучением педагогов на КПК по вопросам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
с инвалидностью</t>
  </si>
  <si>
    <t>Уровень профессиональных компетенций педагогических работников в части обучения и воспитания обучающихся с ОВЗ, с инвалидностью.</t>
  </si>
  <si>
    <t>Уровень профессиональных компетенций педагогических работников для трансляции опыта в вопросах образования обучающихся с ОВЗ, с инвалидностью на семинарах, тренингах, конференциях и иных мероприятиях</t>
  </si>
  <si>
    <t>Наличие специальных технических средств обучения (далее ‒ТСО) индивидуального и коллективного пользования (при наличии в общеобразовательной организации обучающихся с ОВЗ, с инвалидностью)</t>
  </si>
  <si>
    <t>Уровень выполнения управленческой командой общеобразовательной организации административной функции контроля за наличием ТСО индивидуального и коллективного пользования, автоматизированных рабочих мест (при наличии в общеобразовательной организации обучающихся с ОВЗ, с инвалидностью).</t>
  </si>
  <si>
    <t>Методическое сопровождение педагогов, участвующих в конкурсах профессионального мастерства. формируется  банк успешных «командных» педагогических и управленческих практик и не осуществляется их тиражирование.;</t>
  </si>
  <si>
    <t xml:space="preserve">Формирование  банка успешных «командных» педагогических и управленческих практик </t>
  </si>
  <si>
    <t>Работа с компетенциями у педагога для участия и победы в конкурсах профессионального мастерства</t>
  </si>
  <si>
    <t>Работа по мотивация педагогов, участвующих в конкурсах профессионального мастерства, к достижению высокого результата.</t>
  </si>
  <si>
    <t>Обеспеченность учебниками и учебными пособиями, и, в том 
числе специальными 
учебниками и учебными пособиями для обучающихся с ОВЗ</t>
  </si>
  <si>
    <t xml:space="preserve">Разработанность локальных актов (далее ‒ЛА) в части организации образования обучающихся с ОВЗ, с инвалидностью, в том числе посредством организации инклюзивного образования
</t>
  </si>
  <si>
    <t xml:space="preserve">Учебно-дидактическое обеспечение обучения и
воспитания по федеральным адаптированным
образовательным программам ( в соответствии с рекомендованными психолого-медико-педагогической комиссией вариантами адаптированных образовательных программ)
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</si>
  <si>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в том числе 
посредствам организации инклюзивного образования (за три последних года)</t>
  </si>
  <si>
    <r>
      <t xml:space="preserve">Обеспечение бесплатным горячим питанием обучающихся начальных классов </t>
    </r>
    <r>
      <rPr>
        <b/>
        <sz val="11"/>
        <color rgb="FFFF0000"/>
        <rFont val="Calibri"/>
        <family val="2"/>
        <charset val="204"/>
        <scheme val="minor"/>
      </rPr>
      <t>(«критический» показатель)</t>
    </r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</si>
  <si>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</si>
  <si>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 xml:space="preserve">Участие обучающихся в чемпионатах по профессиональному мастерству, в том числе для обучающихся с инвалидностью, с ОВЗ, включая фестиваль «Знакомство с профессией» в рамках чемпионатов «Абилимпикс»
</t>
  </si>
  <si>
    <t xml:space="preserve"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
</t>
  </si>
  <si>
    <t>не менее 95% педагогических работников используют сервисы и подсистему «Библиотека ЦОК» ФГИС «Моя школа»</t>
  </si>
  <si>
    <r>
  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</si>
  <si>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r>
      <t xml:space="preserve">Реализация федеральных рабочих программ по учебным предметам (1‒11 классы) </t>
    </r>
    <r>
      <rPr>
        <b/>
        <sz val="11"/>
        <color rgb="FFFF0000"/>
        <rFont val="Times New Roman"/>
        <family val="1"/>
        <charset val="204"/>
      </rPr>
      <t xml:space="preserve">(«критический» показатель) </t>
    </r>
    <r>
      <rPr>
        <sz val="11"/>
        <color theme="1"/>
        <rFont val="Times New Roman"/>
        <family val="1"/>
        <charset val="204"/>
      </rPr>
      <t xml:space="preserve">
</t>
    </r>
  </si>
  <si>
    <t>Программно-методическое обеспечение обучения и воспитания по федеральным адаптированным образовательным программам</t>
  </si>
  <si>
    <t xml:space="preserve">Обеспечение информационной открытости, доступности
информации об организации образования обучающихся с ОВЗ, с инвалидностью </t>
  </si>
  <si>
    <t xml:space="preserve">Применение электронных образовательных ресурсов и дистанционных образовательных технологий в образовании обучающихся с ОВЗ, с инвалидностью </t>
  </si>
  <si>
    <t xml:space="preserve">Наличие специальных технических средств обучения (далее ‒ТСО) индивидуального и коллективного пользования 
</t>
  </si>
  <si>
    <t xml:space="preserve">Участие в реализации проекта «Орлята России» 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</si>
  <si>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коррекционно_x0002_развивающей работы</t>
  </si>
  <si>
    <t xml:space="preserve">наличие </t>
  </si>
  <si>
    <t xml:space="preserve">отсутствие </t>
  </si>
  <si>
    <t>Наличие в организации отдельного кабинета учителя_x0002_логопеда и (или) учителя-дефектолога</t>
  </si>
  <si>
    <r>
      <t>Функционирование Совета родителей</t>
    </r>
    <r>
      <rPr>
        <b/>
        <sz val="11"/>
        <color rgb="FFFF0000"/>
        <rFont val="Times New Roman"/>
        <family val="1"/>
        <charset val="204"/>
      </rPr>
      <t xml:space="preserve"> </t>
    </r>
  </si>
  <si>
    <t>Функционирование Совета обучающихся</t>
  </si>
  <si>
    <t xml:space="preserve">Наличие методических объединений / кафедр / методических советов классных руководителей </t>
  </si>
  <si>
    <t xml:space="preserve"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
</t>
  </si>
  <si>
    <t>Реализация учебно- исследовательской и проектной деятельности</t>
  </si>
  <si>
    <r>
      <t>Наличие советника директора по воспитанию и взаимодействию с детскими общественными объединениями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</si>
  <si>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</si>
  <si>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Использование информационно- коммуникационной образовательной платформы «Сферум»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</si>
  <si>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9‒22</t>
  </si>
  <si>
    <t>23‒31</t>
  </si>
  <si>
    <t>32‒41</t>
  </si>
  <si>
    <t>13‒20</t>
  </si>
  <si>
    <t>21‒24</t>
  </si>
  <si>
    <t>10‒14</t>
  </si>
  <si>
    <t>15‒18</t>
  </si>
  <si>
    <t>19‒21</t>
  </si>
  <si>
    <t>9‒15</t>
  </si>
  <si>
    <t>16‒24</t>
  </si>
  <si>
    <t>5‒11</t>
  </si>
  <si>
    <t>15‒16</t>
  </si>
  <si>
    <t>16‒21</t>
  </si>
  <si>
    <t>Дополнительное условие: отсутствуют магистральные направления (кроме "Профориентация") и ключевые условия, по которым набрано
0 баллов (если не выполнено, то школа соответствует уровню «ниже базового»)</t>
  </si>
  <si>
    <r>
      <t>Реализация учебно- исследовательской и проектной деятельности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</si>
  <si>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Обеспечение бесплатным горячим питанием учащихся начальных классов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</si>
  <si>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>Доля обучающихся, охваченных дополнительным образованием в общей численности обучающихся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</si>
  <si>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 xml:space="preserve">Функционирование Совета родителей </t>
  </si>
  <si>
    <t xml:space="preserve">Функционирование Совета обучающихся </t>
  </si>
  <si>
    <r>
      <t xml:space="preserve">Реализация федеральных рабочих программ по учебным предметам (1‒11 классы)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</si>
  <si>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Организация просветительской деятельности, направленной на формирование здорового образа жизни (далее - ЗОЖ), профилактика табакокурения, употребления алкоголя и наркотических средств.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</si>
  <si>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Диверсификация деятельности школьных спортивных клубов (далее -ШСК) (по видам спорта)</t>
  </si>
  <si>
    <t>Наличие в организации отдельного кабинета учителя логопеда и (или) учителя-дефектолога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</si>
  <si>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 развивающей работы</t>
  </si>
  <si>
    <t xml:space="preserve">Участие в реализации проекта Орлята России </t>
  </si>
  <si>
    <t>Наличие методических объединений / кафедр / методических советов классных руководителей</t>
  </si>
  <si>
    <r>
      <t xml:space="preserve">Наличие в общеобразовательной организации педагога- психолога по основному месту работы (штатного), внешнего совместителя или привлеченного в рамках сетевого взаимодействия)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</si>
  <si>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по основному месту работы (штатного), внешнего совместителя или привлеченного в рамках сетевого взаимодействия)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</si>
  <si>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</si>
  <si>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t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</si>
  <si>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r>
      <t>Применение электронных образовательных ресурсов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из федерального перечня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https://disk.yandex.ru/d/2niiFyPHd9Mb0A</t>
    </r>
  </si>
  <si>
    <t>Участие обучающихся в чемпионатах по профессиональному мастерству, в том числе для обучающихся с инвалидностью, с ОВЗ, включая фестиваль «Знакомство с профессией» в рамках чемпионатов «Абилимпикс»</t>
  </si>
  <si>
    <t xml:space="preserve"> Отдельный кабинет учителя-логопеда и (или) учителя-дефектолога</t>
  </si>
  <si>
    <t>В ккабинете учителя-логопеда и (или) учителя-дефектолога есть оборудованные зоны (помещения) для проведения индивидуальных и групповых занятий, коррекционно-развивающей работы</t>
  </si>
  <si>
    <t xml:space="preserve"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 </t>
  </si>
  <si>
    <t>58‒105</t>
  </si>
  <si>
    <t>106‒150</t>
  </si>
  <si>
    <t>151‒182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</si>
</sst>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1"/>
      <color theme="9"/>
      <name val="Times New Roman"/>
      <family val="1"/>
      <charset val="204"/>
    </font>
    <font>
      <b/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sz val="16"/>
      <color theme="4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6"/>
      <color theme="5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5"/>
      <name val="Times New Roman"/>
      <family val="1"/>
      <charset val="204"/>
    </font>
    <font>
      <sz val="20"/>
      <color theme="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 tint="-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7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0" fontId="1" fillId="2" borderId="1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ill="1"/>
    <xf numFmtId="0" fontId="6" fillId="4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4" borderId="20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0" fillId="2" borderId="1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4"/>
    </xf>
    <xf numFmtId="0" fontId="1" fillId="2" borderId="36" xfId="0" applyFont="1" applyFill="1" applyBorder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22" fillId="8" borderId="36" xfId="0" applyFont="1" applyFill="1" applyBorder="1" applyAlignment="1">
      <alignment wrapText="1"/>
    </xf>
    <xf numFmtId="0" fontId="22" fillId="9" borderId="36" xfId="0" applyFont="1" applyFill="1" applyBorder="1" applyAlignment="1">
      <alignment wrapText="1"/>
    </xf>
    <xf numFmtId="0" fontId="22" fillId="10" borderId="36" xfId="0" applyFont="1" applyFill="1" applyBorder="1" applyAlignment="1">
      <alignment wrapText="1"/>
    </xf>
    <xf numFmtId="0" fontId="31" fillId="11" borderId="36" xfId="0" applyFont="1" applyFill="1" applyBorder="1" applyAlignment="1">
      <alignment wrapText="1"/>
    </xf>
    <xf numFmtId="0" fontId="22" fillId="12" borderId="36" xfId="0" applyFont="1" applyFill="1" applyBorder="1" applyAlignment="1">
      <alignment wrapText="1"/>
    </xf>
    <xf numFmtId="0" fontId="22" fillId="13" borderId="36" xfId="0" applyFont="1" applyFill="1" applyBorder="1" applyAlignment="1">
      <alignment wrapText="1"/>
    </xf>
    <xf numFmtId="0" fontId="22" fillId="14" borderId="36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3" borderId="37" xfId="0" applyFont="1" applyFill="1" applyBorder="1" applyAlignment="1">
      <alignment horizontal="center" vertical="center"/>
    </xf>
    <xf numFmtId="0" fontId="32" fillId="12" borderId="37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4" fillId="11" borderId="37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/>
    <xf numFmtId="0" fontId="0" fillId="6" borderId="3" xfId="0" applyFill="1" applyBorder="1" applyAlignment="1">
      <alignment horizontal="left" vertical="center"/>
    </xf>
    <xf numFmtId="0" fontId="0" fillId="0" borderId="3" xfId="0" applyBorder="1"/>
    <xf numFmtId="0" fontId="0" fillId="5" borderId="11" xfId="0" applyFill="1" applyBorder="1" applyAlignment="1">
      <alignment horizontal="left" vertical="center"/>
    </xf>
    <xf numFmtId="0" fontId="0" fillId="0" borderId="11" xfId="0" applyBorder="1"/>
    <xf numFmtId="0" fontId="0" fillId="2" borderId="21" xfId="0" applyFill="1" applyBorder="1" applyAlignment="1">
      <alignment horizontal="left" vertical="center"/>
    </xf>
    <xf numFmtId="0" fontId="0" fillId="0" borderId="2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22" fillId="4" borderId="14" xfId="0" applyFont="1" applyFill="1" applyBorder="1" applyAlignment="1">
      <alignment horizontal="center" vertical="center"/>
    </xf>
    <xf numFmtId="0" fontId="0" fillId="14" borderId="0" xfId="0" applyFill="1"/>
    <xf numFmtId="0" fontId="0" fillId="6" borderId="3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12" borderId="0" xfId="0" applyFill="1" applyAlignment="1">
      <alignment horizontal="left" vertical="top"/>
    </xf>
    <xf numFmtId="0" fontId="0" fillId="12" borderId="0" xfId="0" applyFill="1"/>
    <xf numFmtId="0" fontId="35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15" borderId="14" xfId="0" applyFill="1" applyBorder="1"/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 wrapText="1"/>
    </xf>
    <xf numFmtId="0" fontId="0" fillId="11" borderId="0" xfId="0" applyFill="1"/>
    <xf numFmtId="0" fontId="0" fillId="2" borderId="6" xfId="0" applyFill="1" applyBorder="1" applyAlignment="1">
      <alignment horizontal="left" vertical="center" wrapText="1"/>
    </xf>
    <xf numFmtId="0" fontId="0" fillId="11" borderId="14" xfId="0" applyFill="1" applyBorder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35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17" borderId="0" xfId="0" applyFill="1"/>
    <xf numFmtId="0" fontId="22" fillId="4" borderId="1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2" fillId="0" borderId="3" xfId="0" applyFont="1" applyBorder="1"/>
    <xf numFmtId="0" fontId="22" fillId="0" borderId="9" xfId="0" applyFont="1" applyBorder="1"/>
    <xf numFmtId="0" fontId="22" fillId="0" borderId="8" xfId="0" applyFont="1" applyBorder="1"/>
    <xf numFmtId="0" fontId="22" fillId="0" borderId="10" xfId="0" applyFont="1" applyBorder="1"/>
    <xf numFmtId="0" fontId="0" fillId="0" borderId="27" xfId="0" applyBorder="1"/>
    <xf numFmtId="0" fontId="0" fillId="0" borderId="36" xfId="0" applyBorder="1"/>
    <xf numFmtId="0" fontId="0" fillId="18" borderId="0" xfId="0" applyFill="1" applyAlignment="1">
      <alignment horizontal="center" vertical="center"/>
    </xf>
    <xf numFmtId="0" fontId="0" fillId="18" borderId="0" xfId="0" applyFill="1"/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2" fillId="18" borderId="36" xfId="0" applyFont="1" applyFill="1" applyBorder="1" applyAlignment="1">
      <alignment wrapText="1"/>
    </xf>
    <xf numFmtId="0" fontId="32" fillId="18" borderId="37" xfId="0" applyFont="1" applyFill="1" applyBorder="1" applyAlignment="1">
      <alignment horizontal="center" vertical="center"/>
    </xf>
    <xf numFmtId="2" fontId="0" fillId="0" borderId="3" xfId="0" applyNumberFormat="1" applyBorder="1"/>
    <xf numFmtId="0" fontId="0" fillId="2" borderId="6" xfId="0" applyFill="1" applyBorder="1" applyAlignment="1">
      <alignment vertical="top"/>
    </xf>
    <xf numFmtId="0" fontId="0" fillId="6" borderId="3" xfId="0" applyFill="1" applyBorder="1"/>
    <xf numFmtId="0" fontId="0" fillId="5" borderId="11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5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2" borderId="6" xfId="0" applyFill="1" applyBorder="1" applyAlignment="1">
      <alignment horizontal="left" vertical="top"/>
    </xf>
    <xf numFmtId="0" fontId="0" fillId="6" borderId="3" xfId="0" applyFill="1" applyBorder="1" applyAlignment="1">
      <alignment horizontal="left" wrapText="1"/>
    </xf>
    <xf numFmtId="0" fontId="22" fillId="4" borderId="61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5" borderId="3" xfId="0" applyFill="1" applyBorder="1"/>
    <xf numFmtId="0" fontId="0" fillId="2" borderId="21" xfId="0" applyFill="1" applyBorder="1"/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67" xfId="0" applyBorder="1"/>
    <xf numFmtId="0" fontId="0" fillId="0" borderId="34" xfId="0" applyBorder="1"/>
    <xf numFmtId="0" fontId="0" fillId="2" borderId="0" xfId="0" applyFill="1"/>
    <xf numFmtId="0" fontId="0" fillId="5" borderId="0" xfId="0" applyFill="1"/>
    <xf numFmtId="0" fontId="0" fillId="0" borderId="64" xfId="0" applyBorder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0" borderId="14" xfId="0" applyFont="1" applyBorder="1" applyAlignment="1">
      <alignment horizontal="center" vertical="center" wrapText="1"/>
    </xf>
    <xf numFmtId="0" fontId="0" fillId="16" borderId="3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22" fillId="16" borderId="6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 wrapText="1"/>
    </xf>
    <xf numFmtId="0" fontId="0" fillId="16" borderId="0" xfId="0" applyFill="1"/>
    <xf numFmtId="0" fontId="35" fillId="16" borderId="3" xfId="0" applyFont="1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left" vertical="center"/>
    </xf>
    <xf numFmtId="0" fontId="0" fillId="16" borderId="6" xfId="0" applyFill="1" applyBorder="1" applyAlignment="1" applyProtection="1">
      <alignment horizontal="center" vertical="center"/>
      <protection locked="0"/>
    </xf>
    <xf numFmtId="0" fontId="0" fillId="16" borderId="6" xfId="0" applyFill="1" applyBorder="1" applyProtection="1">
      <protection locked="0"/>
    </xf>
    <xf numFmtId="0" fontId="0" fillId="16" borderId="3" xfId="0" applyFill="1" applyBorder="1" applyProtection="1">
      <protection locked="0"/>
    </xf>
    <xf numFmtId="0" fontId="0" fillId="16" borderId="11" xfId="0" applyFill="1" applyBorder="1" applyAlignment="1">
      <alignment horizontal="left" vertical="center"/>
    </xf>
    <xf numFmtId="0" fontId="0" fillId="16" borderId="11" xfId="0" applyFill="1" applyBorder="1" applyAlignment="1" applyProtection="1">
      <alignment horizontal="center" vertical="center"/>
      <protection locked="0"/>
    </xf>
    <xf numFmtId="0" fontId="0" fillId="16" borderId="11" xfId="0" applyFill="1" applyBorder="1" applyProtection="1">
      <protection locked="0"/>
    </xf>
    <xf numFmtId="0" fontId="22" fillId="0" borderId="10" xfId="0" applyFont="1" applyBorder="1" applyAlignment="1">
      <alignment horizontal="center" vertical="center"/>
    </xf>
    <xf numFmtId="0" fontId="35" fillId="4" borderId="3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top"/>
    </xf>
    <xf numFmtId="0" fontId="0" fillId="16" borderId="6" xfId="0" applyFill="1" applyBorder="1"/>
    <xf numFmtId="0" fontId="1" fillId="16" borderId="46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0" borderId="18" xfId="0" applyBorder="1"/>
    <xf numFmtId="0" fontId="0" fillId="0" borderId="37" xfId="0" applyBorder="1"/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" fillId="7" borderId="41" xfId="0" applyFont="1" applyFill="1" applyBorder="1" applyAlignment="1" applyProtection="1">
      <alignment horizontal="center" vertical="center"/>
      <protection locked="0"/>
    </xf>
    <xf numFmtId="0" fontId="1" fillId="7" borderId="42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7" borderId="53" xfId="0" applyFont="1" applyFill="1" applyBorder="1" applyAlignment="1" applyProtection="1">
      <alignment horizontal="center" vertical="center" wrapText="1"/>
      <protection locked="0"/>
    </xf>
    <xf numFmtId="0" fontId="2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71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53" xfId="0" applyFont="1" applyFill="1" applyBorder="1" applyAlignment="1" applyProtection="1">
      <alignment horizontal="center" vertical="center" wrapText="1"/>
      <protection locked="0"/>
    </xf>
    <xf numFmtId="0" fontId="1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0" fillId="0" borderId="3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22" fillId="4" borderId="38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55" xfId="0" applyBorder="1"/>
    <xf numFmtId="0" fontId="0" fillId="0" borderId="21" xfId="0" applyBorder="1"/>
    <xf numFmtId="0" fontId="0" fillId="0" borderId="26" xfId="0" applyBorder="1" applyAlignment="1">
      <alignment wrapText="1"/>
    </xf>
    <xf numFmtId="0" fontId="0" fillId="0" borderId="60" xfId="0" applyBorder="1" applyAlignment="1">
      <alignment wrapText="1"/>
    </xf>
    <xf numFmtId="0" fontId="22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vertical="center" wrapText="1"/>
    </xf>
    <xf numFmtId="0" fontId="0" fillId="0" borderId="21" xfId="0" applyBorder="1" applyProtection="1">
      <protection locked="0"/>
    </xf>
    <xf numFmtId="0" fontId="38" fillId="14" borderId="0" xfId="0" applyFont="1" applyFill="1" applyAlignment="1">
      <alignment horizontal="left" vertical="top" wrapText="1"/>
    </xf>
    <xf numFmtId="0" fontId="39" fillId="14" borderId="0" xfId="0" applyFont="1" applyFill="1" applyAlignment="1">
      <alignment horizontal="left" vertical="top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22" fillId="0" borderId="4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28" xfId="0" applyBorder="1" applyProtection="1">
      <protection locked="0"/>
    </xf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/>
    <xf numFmtId="0" fontId="0" fillId="0" borderId="11" xfId="0" applyBorder="1"/>
    <xf numFmtId="0" fontId="22" fillId="4" borderId="48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49" xfId="0" applyFill="1" applyBorder="1" applyAlignment="1" applyProtection="1">
      <alignment horizontal="center" vertical="center" wrapText="1"/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16" borderId="53" xfId="0" applyFont="1" applyFill="1" applyBorder="1" applyAlignment="1" applyProtection="1">
      <alignment horizontal="center" vertical="center" wrapText="1"/>
      <protection locked="0"/>
    </xf>
    <xf numFmtId="0" fontId="1" fillId="16" borderId="49" xfId="0" applyFont="1" applyFill="1" applyBorder="1" applyAlignment="1" applyProtection="1">
      <alignment horizontal="center" vertical="center" wrapText="1"/>
      <protection locked="0"/>
    </xf>
    <xf numFmtId="0" fontId="0" fillId="16" borderId="8" xfId="0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3" xfId="0" applyFill="1" applyBorder="1" applyAlignment="1" applyProtection="1">
      <alignment vertical="center"/>
      <protection locked="0"/>
    </xf>
    <xf numFmtId="0" fontId="0" fillId="16" borderId="11" xfId="0" applyFill="1" applyBorder="1" applyAlignment="1" applyProtection="1">
      <alignment vertical="center"/>
      <protection locked="0"/>
    </xf>
    <xf numFmtId="0" fontId="0" fillId="16" borderId="3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16" borderId="9" xfId="0" applyFill="1" applyBorder="1" applyProtection="1">
      <protection locked="0"/>
    </xf>
    <xf numFmtId="0" fontId="0" fillId="16" borderId="12" xfId="0" applyFill="1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" xfId="0" applyBorder="1" applyAlignment="1" applyProtection="1">
      <alignment vertical="center"/>
      <protection locked="0"/>
    </xf>
    <xf numFmtId="0" fontId="33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16" borderId="5" xfId="0" applyFill="1" applyBorder="1" applyAlignment="1">
      <alignment horizontal="left" vertical="top" wrapText="1"/>
    </xf>
    <xf numFmtId="0" fontId="0" fillId="16" borderId="8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2" fillId="4" borderId="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2" fillId="4" borderId="5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62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33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22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Protection="1">
      <protection locked="0"/>
    </xf>
    <xf numFmtId="0" fontId="18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2" fillId="16" borderId="11" xfId="0" applyFont="1" applyFill="1" applyBorder="1" applyAlignment="1">
      <alignment horizontal="center" vertical="center"/>
    </xf>
    <xf numFmtId="0" fontId="0" fillId="16" borderId="7" xfId="0" applyFill="1" applyBorder="1" applyProtection="1">
      <protection locked="0"/>
    </xf>
    <xf numFmtId="0" fontId="22" fillId="16" borderId="5" xfId="0" applyFont="1" applyFill="1" applyBorder="1" applyAlignment="1">
      <alignment horizontal="center" vertical="center"/>
    </xf>
    <xf numFmtId="0" fontId="22" fillId="16" borderId="8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7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/>
    </xf>
    <xf numFmtId="0" fontId="22" fillId="16" borderId="8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0" fillId="16" borderId="6" xfId="0" applyFill="1" applyBorder="1" applyAlignment="1">
      <alignment vertical="center" wrapText="1"/>
    </xf>
    <xf numFmtId="0" fontId="0" fillId="16" borderId="3" xfId="0" applyFill="1" applyBorder="1" applyAlignment="1">
      <alignment vertical="center"/>
    </xf>
    <xf numFmtId="0" fontId="0" fillId="16" borderId="6" xfId="0" applyFill="1" applyBorder="1" applyProtection="1">
      <protection locked="0"/>
    </xf>
    <xf numFmtId="0" fontId="0" fillId="16" borderId="3" xfId="0" applyFill="1" applyBorder="1" applyAlignment="1">
      <alignment vertical="center" wrapText="1"/>
    </xf>
    <xf numFmtId="0" fontId="0" fillId="16" borderId="1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8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0" fillId="0" borderId="38" xfId="0" applyBorder="1" applyProtection="1">
      <protection locked="0"/>
    </xf>
    <xf numFmtId="0" fontId="0" fillId="0" borderId="55" xfId="0" applyBorder="1" applyProtection="1">
      <protection locked="0"/>
    </xf>
    <xf numFmtId="0" fontId="22" fillId="4" borderId="38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70" xfId="0" applyBorder="1" applyProtection="1">
      <protection locked="0"/>
    </xf>
    <xf numFmtId="0" fontId="22" fillId="4" borderId="39" xfId="0" applyFont="1" applyFill="1" applyBorder="1" applyAlignment="1">
      <alignment horizontal="center" vertical="center" wrapText="1"/>
    </xf>
    <xf numFmtId="0" fontId="22" fillId="4" borderId="75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41" fillId="11" borderId="14" xfId="0" applyFont="1" applyFill="1" applyBorder="1" applyAlignment="1">
      <alignment horizontal="left" vertical="top" wrapText="1"/>
    </xf>
    <xf numFmtId="0" fontId="40" fillId="11" borderId="14" xfId="0" applyFont="1" applyFill="1" applyBorder="1" applyAlignment="1">
      <alignment horizontal="left" vertical="top" wrapText="1"/>
    </xf>
    <xf numFmtId="0" fontId="0" fillId="0" borderId="39" xfId="0" applyBorder="1" applyProtection="1">
      <protection locked="0"/>
    </xf>
    <xf numFmtId="0" fontId="1" fillId="0" borderId="5" xfId="0" applyFont="1" applyBorder="1" applyAlignment="1">
      <alignment wrapText="1"/>
    </xf>
    <xf numFmtId="0" fontId="38" fillId="18" borderId="0" xfId="0" applyFont="1" applyFill="1" applyAlignment="1">
      <alignment horizontal="left" vertical="center" wrapText="1"/>
    </xf>
    <xf numFmtId="0" fontId="39" fillId="18" borderId="0" xfId="0" applyFont="1" applyFill="1" applyAlignment="1">
      <alignment horizontal="left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16" borderId="3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0" fillId="0" borderId="3" xfId="0" applyBorder="1" applyAlignment="1" applyProtection="1">
      <alignment horizontal="center" wrapText="1"/>
      <protection locked="0"/>
    </xf>
    <xf numFmtId="0" fontId="22" fillId="4" borderId="2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42" fillId="10" borderId="0" xfId="0" applyFont="1" applyFill="1" applyAlignment="1">
      <alignment horizontal="left" vertical="top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54" xfId="0" applyFill="1" applyBorder="1" applyAlignment="1" applyProtection="1">
      <alignment horizontal="center"/>
      <protection locked="0"/>
    </xf>
    <xf numFmtId="0" fontId="38" fillId="3" borderId="0" xfId="0" applyFont="1" applyFill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43157959018648"/>
          <c:y val="5.1210665292072161E-2"/>
          <c:w val="0.57461141278407035"/>
          <c:h val="0.8851412364090496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"Знание"'!$K$6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"Знание"'!$L$6:$AF$6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630-9B56-7F1393594C54}"/>
            </c:ext>
          </c:extLst>
        </c:ser>
        <c:ser>
          <c:idx val="1"/>
          <c:order val="1"/>
          <c:tx>
            <c:strRef>
              <c:f>'ИТОГ "Знание"'!$K$7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"Знание"'!$L$7:$AF$7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9-4630-9B56-7F139359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31712"/>
        <c:axId val="185333248"/>
      </c:radarChart>
      <c:catAx>
        <c:axId val="1853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333248"/>
        <c:crosses val="autoZero"/>
        <c:auto val="1"/>
        <c:lblAlgn val="ctr"/>
        <c:lblOffset val="100"/>
        <c:noMultiLvlLbl val="0"/>
      </c:catAx>
      <c:valAx>
        <c:axId val="185333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853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234278586067929E-2"/>
          <c:y val="0.32415179892557455"/>
          <c:w val="0.12950443368517861"/>
          <c:h val="0.27173241385908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60625644339596"/>
          <c:y val="7.8703698053521148E-2"/>
          <c:w val="0.57026100700911642"/>
          <c:h val="0.8396867376067427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"ЗДОРОВЬЕ"'!$K$6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3-4590-BE4F-93375600E0B7}"/>
            </c:ext>
          </c:extLst>
        </c:ser>
        <c:ser>
          <c:idx val="1"/>
          <c:order val="1"/>
          <c:tx>
            <c:strRef>
              <c:f>'ИТОГ "ЗДОРОВЬЕ"'!$K$7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590-BE4F-93375600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146496"/>
        <c:axId val="215148032"/>
      </c:radarChart>
      <c:catAx>
        <c:axId val="2151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148032"/>
        <c:crosses val="autoZero"/>
        <c:auto val="1"/>
        <c:lblAlgn val="ctr"/>
        <c:lblOffset val="100"/>
        <c:noMultiLvlLbl val="0"/>
      </c:catAx>
      <c:valAx>
        <c:axId val="215148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14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50351712895192E-2"/>
          <c:y val="0.36424014830779972"/>
          <c:w val="0.14029118106213834"/>
          <c:h val="0.20892173769420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94360363247371"/>
          <c:y val="7.777391066431423E-2"/>
          <c:w val="0.49836425342259288"/>
          <c:h val="0.87039787232758448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"ТВОРЧЕСТВО"'!$K$6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3-40DA-B611-D84AE70BA28C}"/>
            </c:ext>
          </c:extLst>
        </c:ser>
        <c:ser>
          <c:idx val="1"/>
          <c:order val="1"/>
          <c:tx>
            <c:strRef>
              <c:f>'ИТОГ "ТВОРЧЕСТВО"'!$K$7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0DA-B611-D84AE70B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63968"/>
        <c:axId val="215365504"/>
      </c:radarChart>
      <c:catAx>
        <c:axId val="2153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65504"/>
        <c:crosses val="autoZero"/>
        <c:auto val="1"/>
        <c:lblAlgn val="ctr"/>
        <c:lblOffset val="100"/>
        <c:noMultiLvlLbl val="0"/>
      </c:catAx>
      <c:valAx>
        <c:axId val="215365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7255745847106644E-2"/>
          <c:y val="0.31960210755448443"/>
          <c:w val="0.10527939353260096"/>
          <c:h val="0.2219639526906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1567063359302"/>
          <c:y val="8.5944387308924897E-2"/>
          <c:w val="0.53623533204271834"/>
          <c:h val="0.8452546300386756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"ВОСПИТАНИЕ"'!$K$5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"ВОСПИТАНИЕ"'!$L$5:$AA$5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68B-96EB-CB17D0F7DF01}"/>
            </c:ext>
          </c:extLst>
        </c:ser>
        <c:ser>
          <c:idx val="1"/>
          <c:order val="1"/>
          <c:tx>
            <c:strRef>
              <c:f>'ИТОГ "ВОСПИТАНИЕ"'!$K$6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"ВОСПИТАНИЕ"'!$L$6:$AA$6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68B-96EB-CB17D0F7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507328"/>
        <c:axId val="215508864"/>
      </c:radarChart>
      <c:catAx>
        <c:axId val="2155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08864"/>
        <c:crosses val="autoZero"/>
        <c:auto val="1"/>
        <c:lblAlgn val="ctr"/>
        <c:lblOffset val="100"/>
        <c:noMultiLvlLbl val="0"/>
      </c:catAx>
      <c:valAx>
        <c:axId val="215508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5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331972715226557E-2"/>
          <c:y val="0.35158960439837483"/>
          <c:w val="0.1470648390787789"/>
          <c:h val="0.2091462382641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15088496687852"/>
          <c:y val="4.0614590683097321E-2"/>
          <c:w val="0.60818326412833024"/>
          <c:h val="0.89793167385918005"/>
        </c:manualLayout>
      </c:layout>
      <c:radarChart>
        <c:radarStyle val="marker"/>
        <c:varyColors val="0"/>
        <c:ser>
          <c:idx val="0"/>
          <c:order val="0"/>
          <c:tx>
            <c:strRef>
              <c:f>'ИТОГ«Учитель.Школьная команда»'!$K$6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'ИТОГ«Учитель.Школьная команда»'!$L$6:$X$6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CB9-A765-DE2DB018EC36}"/>
            </c:ext>
          </c:extLst>
        </c:ser>
        <c:ser>
          <c:idx val="1"/>
          <c:order val="1"/>
          <c:tx>
            <c:strRef>
              <c:f>'ИТОГ«Учитель.Школьная команда»'!$K$7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'ИТОГ«Учитель.Школьная команда»'!$L$7:$X$7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8-4CB9-A765-DE2DB018E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604608"/>
        <c:axId val="215237760"/>
      </c:radarChart>
      <c:catAx>
        <c:axId val="2156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237760"/>
        <c:crosses val="autoZero"/>
        <c:auto val="1"/>
        <c:lblAlgn val="ctr"/>
        <c:lblOffset val="100"/>
        <c:noMultiLvlLbl val="0"/>
      </c:catAx>
      <c:valAx>
        <c:axId val="215237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crossAx val="21560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577876849130876E-2"/>
          <c:y val="0.38831490080895287"/>
          <c:w val="0.15388530904830239"/>
          <c:h val="0.20774083980112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126347988946078"/>
          <c:y val="5.2747992171837184E-2"/>
          <c:w val="0.56136489961798341"/>
          <c:h val="0.90851308110274487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"Школьный климат"'!$K$6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B-47CE-A17D-5BA32BCA7E5B}"/>
            </c:ext>
          </c:extLst>
        </c:ser>
        <c:ser>
          <c:idx val="1"/>
          <c:order val="1"/>
          <c:tx>
            <c:strRef>
              <c:f>'ИТОГ "Школьный климат"'!$K$7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B-47CE-A17D-5BA32BCA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66752"/>
        <c:axId val="215876736"/>
      </c:radarChart>
      <c:catAx>
        <c:axId val="2158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876736"/>
        <c:crosses val="autoZero"/>
        <c:auto val="1"/>
        <c:lblAlgn val="ctr"/>
        <c:lblOffset val="100"/>
        <c:noMultiLvlLbl val="0"/>
      </c:catAx>
      <c:valAx>
        <c:axId val="2158767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8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5967993260495469E-2"/>
          <c:y val="0.32517816975788422"/>
          <c:w val="0.15612753848934363"/>
          <c:h val="0.21188766641510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26909717042898"/>
          <c:y val="5.9503883199110374E-2"/>
          <c:w val="0.53985770722918258"/>
          <c:h val="0.8871725886200443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"Образовательная среда"'!$K$6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5-47FB-B5B7-7C4A995BECDD}"/>
            </c:ext>
          </c:extLst>
        </c:ser>
        <c:ser>
          <c:idx val="1"/>
          <c:order val="1"/>
          <c:tx>
            <c:strRef>
              <c:f>'ИТОГ "Образовательная среда"'!$K$7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5-47FB-B5B7-7C4A995B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38784"/>
        <c:axId val="216052864"/>
      </c:radarChart>
      <c:catAx>
        <c:axId val="2160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052864"/>
        <c:crosses val="autoZero"/>
        <c:auto val="1"/>
        <c:lblAlgn val="ctr"/>
        <c:lblOffset val="100"/>
        <c:noMultiLvlLbl val="0"/>
      </c:catAx>
      <c:valAx>
        <c:axId val="216052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603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820129992882324E-2"/>
          <c:y val="0.2763857251328779"/>
          <c:w val="0.18845198801386637"/>
          <c:h val="0.39749466396427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Итоговая диаграмма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'ИТОГОВАЯ ДИАГРАМА'!$B$3</c:f>
              <c:strCache>
                <c:ptCount val="1"/>
                <c:pt idx="0">
                  <c:v>Текущий показатель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ДИАГРАМА'!$C$3:$J$3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6-4EDE-9CEE-2CF1C1B4F159}"/>
            </c:ext>
          </c:extLst>
        </c:ser>
        <c:ser>
          <c:idx val="1"/>
          <c:order val="1"/>
          <c:tx>
            <c:strRef>
              <c:f>'ИТОГОВАЯ ДИАГРАМА'!$B$4</c:f>
              <c:strCache>
                <c:ptCount val="1"/>
                <c:pt idx="0">
                  <c:v>Плановый показатель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ДИАГРАМА'!$C$4:$J$4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6-4EDE-9CEE-2CF1C1B4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19008"/>
        <c:axId val="216224896"/>
      </c:radarChart>
      <c:catAx>
        <c:axId val="2162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224896"/>
        <c:crosses val="autoZero"/>
        <c:auto val="1"/>
        <c:lblAlgn val="ctr"/>
        <c:lblOffset val="100"/>
        <c:noMultiLvlLbl val="0"/>
      </c:catAx>
      <c:valAx>
        <c:axId val="2162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2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5601</xdr:colOff>
      <xdr:row>8</xdr:row>
      <xdr:rowOff>180413</xdr:rowOff>
    </xdr:from>
    <xdr:to>
      <xdr:col>27</xdr:col>
      <xdr:colOff>598714</xdr:colOff>
      <xdr:row>31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A1D12C5-4177-45D9-7B0D-5705804F7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1102177</xdr:colOff>
      <xdr:row>8</xdr:row>
      <xdr:rowOff>200024</xdr:rowOff>
    </xdr:from>
    <xdr:to>
      <xdr:col>21</xdr:col>
      <xdr:colOff>27214</xdr:colOff>
      <xdr:row>25</xdr:row>
      <xdr:rowOff>421822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E12001D-003C-F32F-BDE7-3CA9D8FFC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22</xdr:col>
      <xdr:colOff>1</xdr:colOff>
      <xdr:row>33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CD28BF2-1BAB-BB4F-4CDA-AA7A44F8B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7</xdr:row>
      <xdr:rowOff>172811</xdr:rowOff>
    </xdr:from>
    <xdr:to>
      <xdr:col>20</xdr:col>
      <xdr:colOff>13607</xdr:colOff>
      <xdr:row>23</xdr:row>
      <xdr:rowOff>367393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AEF72-7E75-492C-F46C-86FED62E0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13606</xdr:colOff>
      <xdr:row>8</xdr:row>
      <xdr:rowOff>9524</xdr:rowOff>
    </xdr:from>
    <xdr:to>
      <xdr:col>20</xdr:col>
      <xdr:colOff>612320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6592EB3-8216-B223-C8BE-F94B07457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10695</xdr:colOff>
      <xdr:row>7</xdr:row>
      <xdr:rowOff>554182</xdr:rowOff>
    </xdr:from>
    <xdr:to>
      <xdr:col>16</xdr:col>
      <xdr:colOff>1125682</xdr:colOff>
      <xdr:row>21</xdr:row>
      <xdr:rowOff>86590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A29EF5B-3AC3-4E28-BDE1-F62B332F0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1170213</xdr:colOff>
      <xdr:row>9</xdr:row>
      <xdr:rowOff>172810</xdr:rowOff>
    </xdr:from>
    <xdr:to>
      <xdr:col>20</xdr:col>
      <xdr:colOff>585106</xdr:colOff>
      <xdr:row>21</xdr:row>
      <xdr:rowOff>204107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B36E83-2779-962C-3CF4-4B18DB623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14287</xdr:rowOff>
    </xdr:from>
    <xdr:to>
      <xdr:col>9</xdr:col>
      <xdr:colOff>1123950</xdr:colOff>
      <xdr:row>35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6481E93-1561-4A09-B826-931ED04E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18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57.28515625" customWidth="1"/>
    <col min="2" max="2" width="64" customWidth="1"/>
    <col min="3" max="3" width="24" customWidth="1"/>
    <col min="4" max="4" width="18.7109375" customWidth="1"/>
    <col min="7" max="7" width="77.5703125" customWidth="1"/>
  </cols>
  <sheetData>
    <row r="1" spans="1:7" x14ac:dyDescent="0.25">
      <c r="A1" s="279" t="s">
        <v>14</v>
      </c>
      <c r="B1" s="280"/>
      <c r="C1" s="281"/>
      <c r="D1" s="284" t="s">
        <v>390</v>
      </c>
      <c r="E1" s="1"/>
      <c r="F1" s="1"/>
      <c r="G1" s="1"/>
    </row>
    <row r="2" spans="1:7" ht="26.25" x14ac:dyDescent="0.25">
      <c r="A2" s="295" t="s">
        <v>3</v>
      </c>
      <c r="B2" s="296"/>
      <c r="C2" s="297"/>
      <c r="D2" s="285"/>
      <c r="E2" s="1"/>
      <c r="F2" s="1"/>
      <c r="G2" s="1"/>
    </row>
    <row r="3" spans="1:7" ht="21" thickBot="1" x14ac:dyDescent="0.3">
      <c r="A3" s="290" t="s">
        <v>4</v>
      </c>
      <c r="B3" s="291"/>
      <c r="C3" s="292"/>
      <c r="D3" s="285"/>
      <c r="E3" s="1"/>
      <c r="F3" s="1"/>
      <c r="G3" s="1"/>
    </row>
    <row r="4" spans="1:7" ht="15.75" thickBot="1" x14ac:dyDescent="0.3">
      <c r="A4" s="20" t="s">
        <v>0</v>
      </c>
      <c r="B4" s="21" t="s">
        <v>1</v>
      </c>
      <c r="C4" s="102" t="s">
        <v>2</v>
      </c>
      <c r="D4" s="285"/>
      <c r="E4" s="1"/>
      <c r="F4" s="1"/>
      <c r="G4" s="13" t="s">
        <v>21</v>
      </c>
    </row>
    <row r="5" spans="1:7" ht="51" customHeight="1" x14ac:dyDescent="0.25">
      <c r="A5" s="293" t="s">
        <v>1167</v>
      </c>
      <c r="B5" s="3" t="s">
        <v>12</v>
      </c>
      <c r="C5" s="103">
        <v>0</v>
      </c>
      <c r="D5" s="286"/>
      <c r="E5" s="1"/>
      <c r="F5" s="1"/>
      <c r="G5" s="14"/>
    </row>
    <row r="6" spans="1:7" ht="47.25" customHeight="1" thickBot="1" x14ac:dyDescent="0.3">
      <c r="A6" s="294"/>
      <c r="B6" s="7" t="s">
        <v>13</v>
      </c>
      <c r="C6" s="104">
        <v>1</v>
      </c>
      <c r="D6" s="287"/>
      <c r="E6" s="1"/>
      <c r="F6" s="1"/>
      <c r="G6" s="14"/>
    </row>
    <row r="7" spans="1:7" ht="24.75" customHeight="1" x14ac:dyDescent="0.25">
      <c r="A7" s="282" t="s">
        <v>1153</v>
      </c>
      <c r="B7" s="3" t="s">
        <v>5</v>
      </c>
      <c r="C7" s="103">
        <v>0</v>
      </c>
      <c r="D7" s="277"/>
      <c r="E7" s="1"/>
      <c r="F7" s="1"/>
      <c r="G7" s="19" t="s">
        <v>22</v>
      </c>
    </row>
    <row r="8" spans="1:7" ht="60.75" thickBot="1" x14ac:dyDescent="0.3">
      <c r="A8" s="283"/>
      <c r="B8" s="7" t="s">
        <v>15</v>
      </c>
      <c r="C8" s="104">
        <v>1</v>
      </c>
      <c r="D8" s="277"/>
      <c r="E8" s="1"/>
      <c r="F8" s="1"/>
      <c r="G8" s="19" t="s">
        <v>23</v>
      </c>
    </row>
    <row r="9" spans="1:7" x14ac:dyDescent="0.25">
      <c r="A9" s="282" t="s">
        <v>1143</v>
      </c>
      <c r="B9" s="3" t="s">
        <v>6</v>
      </c>
      <c r="C9" s="103">
        <v>0</v>
      </c>
      <c r="D9" s="277"/>
      <c r="E9" s="1"/>
      <c r="F9" s="1"/>
    </row>
    <row r="10" spans="1:7" x14ac:dyDescent="0.25">
      <c r="A10" s="288"/>
      <c r="B10" s="2" t="s">
        <v>7</v>
      </c>
      <c r="C10" s="91">
        <v>1</v>
      </c>
      <c r="D10" s="277"/>
      <c r="E10" s="1"/>
      <c r="F10" s="1"/>
      <c r="G10" s="19" t="s">
        <v>37</v>
      </c>
    </row>
    <row r="11" spans="1:7" ht="15.75" thickBot="1" x14ac:dyDescent="0.3">
      <c r="A11" s="283"/>
      <c r="B11" s="7" t="s">
        <v>16</v>
      </c>
      <c r="C11" s="104">
        <v>2</v>
      </c>
      <c r="D11" s="277"/>
      <c r="E11" s="1"/>
      <c r="F11" s="1"/>
      <c r="G11" s="14"/>
    </row>
    <row r="12" spans="1:7" ht="24" customHeight="1" x14ac:dyDescent="0.25">
      <c r="A12" s="282" t="s">
        <v>1201</v>
      </c>
      <c r="B12" s="3" t="s">
        <v>8</v>
      </c>
      <c r="C12" s="103">
        <v>0</v>
      </c>
      <c r="D12" s="277"/>
      <c r="E12" s="1"/>
      <c r="F12" s="1"/>
      <c r="G12" s="14"/>
    </row>
    <row r="13" spans="1:7" ht="28.5" customHeight="1" thickBot="1" x14ac:dyDescent="0.3">
      <c r="A13" s="283"/>
      <c r="B13" s="7" t="s">
        <v>9</v>
      </c>
      <c r="C13" s="104">
        <v>1</v>
      </c>
      <c r="D13" s="277"/>
      <c r="E13" s="1"/>
      <c r="F13" s="1"/>
      <c r="G13" s="14"/>
    </row>
    <row r="14" spans="1:7" x14ac:dyDescent="0.25">
      <c r="A14" s="282" t="s">
        <v>10</v>
      </c>
      <c r="B14" s="3" t="s">
        <v>11</v>
      </c>
      <c r="C14" s="103">
        <v>0</v>
      </c>
      <c r="D14" s="277"/>
      <c r="E14" s="1"/>
      <c r="F14" s="1"/>
      <c r="G14" s="14"/>
    </row>
    <row r="15" spans="1:7" ht="30" x14ac:dyDescent="0.25">
      <c r="A15" s="288"/>
      <c r="B15" s="2" t="s">
        <v>17</v>
      </c>
      <c r="C15" s="91">
        <v>1</v>
      </c>
      <c r="D15" s="277"/>
      <c r="E15" s="1"/>
      <c r="F15" s="1"/>
      <c r="G15" s="14"/>
    </row>
    <row r="16" spans="1:7" ht="30" x14ac:dyDescent="0.25">
      <c r="A16" s="288"/>
      <c r="B16" s="2" t="s">
        <v>18</v>
      </c>
      <c r="C16" s="91">
        <v>2</v>
      </c>
      <c r="D16" s="277"/>
      <c r="E16" s="1"/>
      <c r="F16" s="1"/>
      <c r="G16" s="14"/>
    </row>
    <row r="17" spans="1:7" ht="45.75" thickBot="1" x14ac:dyDescent="0.3">
      <c r="A17" s="289"/>
      <c r="B17" s="5" t="s">
        <v>19</v>
      </c>
      <c r="C17" s="105">
        <v>3</v>
      </c>
      <c r="D17" s="278"/>
      <c r="E17" s="1"/>
      <c r="F17" s="1"/>
      <c r="G17" s="14"/>
    </row>
    <row r="18" spans="1:7" ht="15.75" thickBot="1" x14ac:dyDescent="0.3">
      <c r="A18" s="17"/>
      <c r="B18" s="12" t="s">
        <v>20</v>
      </c>
      <c r="C18" s="18">
        <f>C6+C8+C11+C13+C17</f>
        <v>8</v>
      </c>
      <c r="D18" s="60">
        <f>IF(OR(D7=0),0,SUM(D5:D14))</f>
        <v>0</v>
      </c>
      <c r="E18" s="1"/>
      <c r="F18" s="1"/>
      <c r="G18" s="14"/>
    </row>
  </sheetData>
  <sheetProtection algorithmName="SHA-512" hashValue="lWvrkGEUSXKfglM7P6AW8aKfBvgdHvEa5N9bafBB19wiEgaxMFA3HE4ZNaNykZ0P3CpZFdtp8DxN2vX+BQePCg==" saltValue="av1eZvD+2uMgJ6g8/vEP4g==" spinCount="100000" sheet="1" objects="1" scenarios="1"/>
  <protectedRanges>
    <protectedRange sqref="D7:D17 D1:D6" name="Диапазон1"/>
  </protectedRanges>
  <mergeCells count="14">
    <mergeCell ref="D14:D17"/>
    <mergeCell ref="A1:C1"/>
    <mergeCell ref="A7:A8"/>
    <mergeCell ref="A12:A13"/>
    <mergeCell ref="D1:D4"/>
    <mergeCell ref="D5:D6"/>
    <mergeCell ref="D7:D8"/>
    <mergeCell ref="D9:D11"/>
    <mergeCell ref="D12:D13"/>
    <mergeCell ref="A14:A17"/>
    <mergeCell ref="A3:C3"/>
    <mergeCell ref="A5:A6"/>
    <mergeCell ref="A9:A1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F153"/>
  <sheetViews>
    <sheetView topLeftCell="A4" workbookViewId="0">
      <selection activeCell="D1" sqref="D1:D23"/>
    </sheetView>
  </sheetViews>
  <sheetFormatPr defaultRowHeight="15" x14ac:dyDescent="0.25"/>
  <cols>
    <col min="1" max="1" width="78.85546875" customWidth="1"/>
    <col min="2" max="2" width="42.42578125" customWidth="1"/>
    <col min="3" max="3" width="17.85546875" customWidth="1"/>
    <col min="4" max="4" width="24.42578125" customWidth="1"/>
    <col min="6" max="6" width="60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18.75" x14ac:dyDescent="0.25">
      <c r="A2" s="319" t="s">
        <v>134</v>
      </c>
      <c r="B2" s="320"/>
      <c r="C2" s="321"/>
      <c r="D2" s="285"/>
      <c r="F2" s="24"/>
    </row>
    <row r="3" spans="1:6" ht="21" thickBot="1" x14ac:dyDescent="0.3">
      <c r="A3" s="500" t="s">
        <v>159</v>
      </c>
      <c r="B3" s="501"/>
      <c r="C3" s="502"/>
      <c r="D3" s="285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17"/>
      <c r="F4" s="24"/>
    </row>
    <row r="5" spans="1:6" ht="33.75" x14ac:dyDescent="0.25">
      <c r="A5" s="303" t="s">
        <v>352</v>
      </c>
      <c r="B5" s="3" t="s">
        <v>42</v>
      </c>
      <c r="C5" s="8">
        <v>0</v>
      </c>
      <c r="D5" s="314"/>
      <c r="F5" s="25" t="s">
        <v>353</v>
      </c>
    </row>
    <row r="6" spans="1:6" x14ac:dyDescent="0.25">
      <c r="A6" s="504"/>
      <c r="B6" s="2" t="s">
        <v>160</v>
      </c>
      <c r="C6" s="10">
        <v>1</v>
      </c>
      <c r="D6" s="315"/>
      <c r="F6" s="24"/>
    </row>
    <row r="7" spans="1:6" x14ac:dyDescent="0.25">
      <c r="A7" s="504"/>
      <c r="B7" s="2" t="s">
        <v>161</v>
      </c>
      <c r="C7" s="10">
        <v>2</v>
      </c>
      <c r="D7" s="315"/>
      <c r="F7" s="24"/>
    </row>
    <row r="8" spans="1:6" ht="15.75" thickBot="1" x14ac:dyDescent="0.3">
      <c r="A8" s="330"/>
      <c r="B8" s="7" t="s">
        <v>162</v>
      </c>
      <c r="C8" s="9">
        <v>3</v>
      </c>
      <c r="D8" s="316"/>
      <c r="F8" s="24"/>
    </row>
    <row r="9" spans="1:6" x14ac:dyDescent="0.25">
      <c r="A9" s="506" t="s">
        <v>163</v>
      </c>
      <c r="B9" s="3" t="s">
        <v>42</v>
      </c>
      <c r="C9" s="8">
        <v>0</v>
      </c>
      <c r="D9" s="314"/>
      <c r="F9" s="24"/>
    </row>
    <row r="10" spans="1:6" ht="38.25" customHeight="1" thickBot="1" x14ac:dyDescent="0.3">
      <c r="A10" s="507"/>
      <c r="B10" s="7" t="s">
        <v>164</v>
      </c>
      <c r="C10" s="9">
        <v>1</v>
      </c>
      <c r="D10" s="316"/>
      <c r="F10" s="24"/>
    </row>
    <row r="11" spans="1:6" x14ac:dyDescent="0.25">
      <c r="A11" s="303" t="s">
        <v>165</v>
      </c>
      <c r="B11" s="3" t="s">
        <v>42</v>
      </c>
      <c r="C11" s="8">
        <v>0</v>
      </c>
      <c r="D11" s="314"/>
      <c r="F11" s="24"/>
    </row>
    <row r="12" spans="1:6" ht="42.75" customHeight="1" thickBot="1" x14ac:dyDescent="0.3">
      <c r="A12" s="330"/>
      <c r="B12" s="7" t="s">
        <v>166</v>
      </c>
      <c r="C12" s="9">
        <v>1</v>
      </c>
      <c r="D12" s="316"/>
      <c r="F12" s="24"/>
    </row>
    <row r="13" spans="1:6" x14ac:dyDescent="0.25">
      <c r="A13" s="303" t="s">
        <v>167</v>
      </c>
      <c r="B13" s="51" t="s">
        <v>42</v>
      </c>
      <c r="C13" s="8">
        <v>0</v>
      </c>
      <c r="D13" s="314"/>
      <c r="F13" s="24"/>
    </row>
    <row r="14" spans="1:6" ht="40.5" customHeight="1" thickBot="1" x14ac:dyDescent="0.3">
      <c r="A14" s="330"/>
      <c r="B14" s="52" t="s">
        <v>168</v>
      </c>
      <c r="C14" s="9">
        <v>1</v>
      </c>
      <c r="D14" s="316"/>
      <c r="F14" s="24"/>
    </row>
    <row r="15" spans="1:6" x14ac:dyDescent="0.25">
      <c r="A15" s="303" t="s">
        <v>169</v>
      </c>
      <c r="B15" s="3" t="s">
        <v>42</v>
      </c>
      <c r="C15" s="8">
        <v>0</v>
      </c>
      <c r="D15" s="314"/>
      <c r="F15" s="24"/>
    </row>
    <row r="16" spans="1:6" ht="36" customHeight="1" thickBot="1" x14ac:dyDescent="0.3">
      <c r="A16" s="330"/>
      <c r="B16" s="7" t="s">
        <v>170</v>
      </c>
      <c r="C16" s="9">
        <v>1</v>
      </c>
      <c r="D16" s="316"/>
      <c r="F16" s="24"/>
    </row>
    <row r="17" spans="1:6" x14ac:dyDescent="0.25">
      <c r="A17" s="303" t="s">
        <v>171</v>
      </c>
      <c r="B17" s="53">
        <v>0</v>
      </c>
      <c r="C17" s="8">
        <v>0</v>
      </c>
      <c r="D17" s="314"/>
      <c r="F17" s="24"/>
    </row>
    <row r="18" spans="1:6" x14ac:dyDescent="0.25">
      <c r="A18" s="504"/>
      <c r="B18" s="2" t="s">
        <v>135</v>
      </c>
      <c r="C18" s="10">
        <v>1</v>
      </c>
      <c r="D18" s="315"/>
      <c r="F18" s="24"/>
    </row>
    <row r="19" spans="1:6" x14ac:dyDescent="0.25">
      <c r="A19" s="504"/>
      <c r="B19" s="2" t="s">
        <v>172</v>
      </c>
      <c r="C19" s="10">
        <v>2</v>
      </c>
      <c r="D19" s="315"/>
      <c r="F19" s="24"/>
    </row>
    <row r="20" spans="1:6" ht="15.75" thickBot="1" x14ac:dyDescent="0.3">
      <c r="A20" s="330"/>
      <c r="B20" s="7" t="s">
        <v>173</v>
      </c>
      <c r="C20" s="9">
        <v>3</v>
      </c>
      <c r="D20" s="316"/>
      <c r="F20" s="24"/>
    </row>
    <row r="21" spans="1:6" ht="30" x14ac:dyDescent="0.25">
      <c r="A21" s="303" t="s">
        <v>174</v>
      </c>
      <c r="B21" s="3" t="s">
        <v>175</v>
      </c>
      <c r="C21" s="8">
        <v>0</v>
      </c>
      <c r="D21" s="314"/>
      <c r="F21" s="24"/>
    </row>
    <row r="22" spans="1:6" ht="30" x14ac:dyDescent="0.25">
      <c r="A22" s="504"/>
      <c r="B22" s="2" t="s">
        <v>176</v>
      </c>
      <c r="C22" s="10">
        <v>1</v>
      </c>
      <c r="D22" s="315"/>
      <c r="F22" s="24"/>
    </row>
    <row r="23" spans="1:6" ht="30.75" thickBot="1" x14ac:dyDescent="0.3">
      <c r="A23" s="505"/>
      <c r="B23" s="5" t="s">
        <v>177</v>
      </c>
      <c r="C23" s="11">
        <v>2</v>
      </c>
      <c r="D23" s="316"/>
      <c r="F23" s="24"/>
    </row>
    <row r="24" spans="1:6" ht="15.75" thickBot="1" x14ac:dyDescent="0.3">
      <c r="A24" s="22"/>
      <c r="B24" s="12" t="s">
        <v>20</v>
      </c>
      <c r="C24" s="18">
        <f>C8+C10+C12+C14+C16+C20+C23</f>
        <v>12</v>
      </c>
      <c r="D24" s="18">
        <f>IF(OR(D5=0),0,SUM(D5:D21))</f>
        <v>0</v>
      </c>
      <c r="F24" s="24"/>
    </row>
    <row r="25" spans="1:6" x14ac:dyDescent="0.25">
      <c r="A25" s="36"/>
      <c r="B25" s="30"/>
      <c r="C25" s="30"/>
    </row>
    <row r="26" spans="1:6" x14ac:dyDescent="0.25">
      <c r="A26" s="36"/>
      <c r="B26" s="30"/>
      <c r="C26" s="30"/>
    </row>
    <row r="27" spans="1:6" x14ac:dyDescent="0.25">
      <c r="A27" s="36"/>
      <c r="B27" s="30"/>
      <c r="C27" s="30"/>
    </row>
    <row r="28" spans="1:6" x14ac:dyDescent="0.25">
      <c r="A28" s="36"/>
      <c r="B28" s="30"/>
      <c r="C28" s="30"/>
    </row>
    <row r="29" spans="1:6" x14ac:dyDescent="0.25">
      <c r="A29" s="36"/>
      <c r="B29" s="30"/>
      <c r="C29" s="30"/>
    </row>
    <row r="30" spans="1:6" x14ac:dyDescent="0.25">
      <c r="A30" s="36"/>
      <c r="B30" s="30"/>
      <c r="C30" s="30"/>
    </row>
    <row r="31" spans="1:6" x14ac:dyDescent="0.25">
      <c r="A31" s="36"/>
      <c r="B31" s="30"/>
      <c r="C31" s="30"/>
    </row>
    <row r="32" spans="1:6" x14ac:dyDescent="0.25">
      <c r="A32" s="36"/>
      <c r="B32" s="30"/>
      <c r="C32" s="30"/>
    </row>
    <row r="33" spans="1:3" x14ac:dyDescent="0.25">
      <c r="A33" s="36"/>
      <c r="B33" s="30"/>
      <c r="C33" s="30"/>
    </row>
    <row r="34" spans="1:3" x14ac:dyDescent="0.25">
      <c r="A34" s="36"/>
      <c r="B34" s="30"/>
      <c r="C34" s="30"/>
    </row>
    <row r="35" spans="1:3" x14ac:dyDescent="0.25">
      <c r="A35" s="36"/>
      <c r="B35" s="30"/>
      <c r="C35" s="30"/>
    </row>
    <row r="36" spans="1:3" x14ac:dyDescent="0.25">
      <c r="A36" s="36"/>
      <c r="B36" s="30"/>
      <c r="C36" s="30"/>
    </row>
    <row r="37" spans="1:3" x14ac:dyDescent="0.25">
      <c r="A37" s="36"/>
      <c r="B37" s="30"/>
      <c r="C37" s="30"/>
    </row>
    <row r="38" spans="1:3" x14ac:dyDescent="0.25">
      <c r="A38" s="36"/>
      <c r="B38" s="30"/>
      <c r="C38" s="30"/>
    </row>
    <row r="39" spans="1:3" x14ac:dyDescent="0.25">
      <c r="A39" s="36"/>
      <c r="B39" s="30"/>
      <c r="C39" s="30"/>
    </row>
    <row r="40" spans="1:3" x14ac:dyDescent="0.25">
      <c r="A40" s="30"/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x14ac:dyDescent="0.25">
      <c r="A44" s="30"/>
      <c r="B44" s="30"/>
      <c r="C44" s="30"/>
    </row>
    <row r="45" spans="1:3" x14ac:dyDescent="0.25">
      <c r="A45" s="30"/>
      <c r="B45" s="30"/>
      <c r="C45" s="30"/>
    </row>
    <row r="46" spans="1:3" x14ac:dyDescent="0.25">
      <c r="A46" s="30"/>
      <c r="B46" s="30"/>
      <c r="C46" s="30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  <row r="49" spans="1:3" x14ac:dyDescent="0.25">
      <c r="A49" s="30"/>
      <c r="B49" s="30"/>
      <c r="C49" s="30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30"/>
    </row>
    <row r="52" spans="1:3" x14ac:dyDescent="0.25">
      <c r="A52" s="30"/>
      <c r="B52" s="30"/>
      <c r="C52" s="30"/>
    </row>
    <row r="53" spans="1:3" x14ac:dyDescent="0.25">
      <c r="A53" s="30"/>
      <c r="B53" s="30"/>
      <c r="C53" s="30"/>
    </row>
    <row r="54" spans="1:3" x14ac:dyDescent="0.25">
      <c r="A54" s="30"/>
      <c r="B54" s="30"/>
      <c r="C54" s="30"/>
    </row>
    <row r="55" spans="1:3" x14ac:dyDescent="0.25">
      <c r="A55" s="30"/>
      <c r="B55" s="30"/>
      <c r="C55" s="30"/>
    </row>
    <row r="56" spans="1:3" x14ac:dyDescent="0.25">
      <c r="A56" s="30"/>
      <c r="B56" s="30"/>
      <c r="C56" s="30"/>
    </row>
    <row r="57" spans="1:3" x14ac:dyDescent="0.25">
      <c r="A57" s="30"/>
      <c r="B57" s="30"/>
      <c r="C57" s="30"/>
    </row>
    <row r="58" spans="1:3" x14ac:dyDescent="0.25">
      <c r="A58" s="30"/>
      <c r="B58" s="30"/>
      <c r="C58" s="30"/>
    </row>
    <row r="59" spans="1:3" x14ac:dyDescent="0.25">
      <c r="A59" s="30"/>
      <c r="B59" s="30"/>
      <c r="C59" s="30"/>
    </row>
    <row r="60" spans="1:3" x14ac:dyDescent="0.25">
      <c r="A60" s="30"/>
      <c r="B60" s="30"/>
      <c r="C60" s="30"/>
    </row>
    <row r="61" spans="1:3" x14ac:dyDescent="0.25">
      <c r="A61" s="30"/>
      <c r="B61" s="30"/>
      <c r="C61" s="30"/>
    </row>
    <row r="62" spans="1:3" x14ac:dyDescent="0.25">
      <c r="A62" s="30"/>
      <c r="B62" s="30"/>
      <c r="C62" s="30"/>
    </row>
    <row r="63" spans="1:3" x14ac:dyDescent="0.25">
      <c r="A63" s="30"/>
      <c r="B63" s="30"/>
      <c r="C63" s="30"/>
    </row>
    <row r="64" spans="1:3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  <row r="107" spans="1:3" x14ac:dyDescent="0.25">
      <c r="A107" s="30"/>
      <c r="B107" s="30"/>
      <c r="C107" s="30"/>
    </row>
    <row r="108" spans="1:3" x14ac:dyDescent="0.25">
      <c r="A108" s="30"/>
      <c r="B108" s="30"/>
      <c r="C108" s="30"/>
    </row>
    <row r="109" spans="1:3" x14ac:dyDescent="0.25">
      <c r="A109" s="30"/>
      <c r="B109" s="30"/>
      <c r="C109" s="30"/>
    </row>
    <row r="110" spans="1:3" x14ac:dyDescent="0.25">
      <c r="A110" s="30"/>
      <c r="B110" s="30"/>
      <c r="C110" s="30"/>
    </row>
    <row r="111" spans="1:3" x14ac:dyDescent="0.25">
      <c r="A111" s="30"/>
      <c r="B111" s="30"/>
      <c r="C111" s="30"/>
    </row>
    <row r="112" spans="1:3" x14ac:dyDescent="0.25">
      <c r="A112" s="30"/>
      <c r="B112" s="30"/>
      <c r="C112" s="30"/>
    </row>
    <row r="113" spans="1:3" x14ac:dyDescent="0.25">
      <c r="A113" s="30"/>
      <c r="B113" s="30"/>
      <c r="C113" s="30"/>
    </row>
    <row r="114" spans="1:3" x14ac:dyDescent="0.25">
      <c r="A114" s="30"/>
      <c r="B114" s="30"/>
      <c r="C114" s="30"/>
    </row>
    <row r="115" spans="1:3" x14ac:dyDescent="0.25">
      <c r="A115" s="30"/>
      <c r="B115" s="30"/>
      <c r="C115" s="30"/>
    </row>
    <row r="116" spans="1:3" x14ac:dyDescent="0.25">
      <c r="A116" s="30"/>
      <c r="B116" s="30"/>
      <c r="C116" s="30"/>
    </row>
    <row r="117" spans="1:3" x14ac:dyDescent="0.25">
      <c r="A117" s="30"/>
      <c r="B117" s="30"/>
      <c r="C117" s="30"/>
    </row>
    <row r="118" spans="1:3" x14ac:dyDescent="0.25">
      <c r="A118" s="30"/>
      <c r="B118" s="30"/>
      <c r="C118" s="30"/>
    </row>
    <row r="119" spans="1:3" x14ac:dyDescent="0.25">
      <c r="A119" s="30"/>
      <c r="B119" s="30"/>
      <c r="C119" s="30"/>
    </row>
    <row r="120" spans="1:3" x14ac:dyDescent="0.25">
      <c r="A120" s="30"/>
      <c r="B120" s="30"/>
      <c r="C120" s="30"/>
    </row>
    <row r="121" spans="1:3" x14ac:dyDescent="0.25">
      <c r="A121" s="30"/>
      <c r="B121" s="30"/>
      <c r="C121" s="30"/>
    </row>
    <row r="122" spans="1:3" x14ac:dyDescent="0.25">
      <c r="A122" s="30"/>
      <c r="B122" s="30"/>
      <c r="C122" s="30"/>
    </row>
    <row r="123" spans="1:3" x14ac:dyDescent="0.25">
      <c r="A123" s="30"/>
      <c r="B123" s="30"/>
      <c r="C123" s="30"/>
    </row>
    <row r="124" spans="1:3" x14ac:dyDescent="0.25">
      <c r="A124" s="30"/>
      <c r="B124" s="30"/>
      <c r="C124" s="30"/>
    </row>
    <row r="125" spans="1:3" x14ac:dyDescent="0.25">
      <c r="A125" s="30"/>
      <c r="B125" s="30"/>
      <c r="C125" s="30"/>
    </row>
    <row r="126" spans="1:3" x14ac:dyDescent="0.25">
      <c r="A126" s="30"/>
      <c r="B126" s="30"/>
      <c r="C126" s="30"/>
    </row>
    <row r="127" spans="1:3" x14ac:dyDescent="0.25">
      <c r="A127" s="30"/>
      <c r="B127" s="30"/>
      <c r="C127" s="30"/>
    </row>
    <row r="128" spans="1:3" x14ac:dyDescent="0.25">
      <c r="A128" s="30"/>
      <c r="B128" s="30"/>
      <c r="C128" s="30"/>
    </row>
    <row r="129" spans="1:3" x14ac:dyDescent="0.25">
      <c r="A129" s="30"/>
      <c r="B129" s="30"/>
      <c r="C129" s="30"/>
    </row>
    <row r="130" spans="1:3" x14ac:dyDescent="0.25">
      <c r="A130" s="30"/>
      <c r="B130" s="30"/>
      <c r="C130" s="30"/>
    </row>
    <row r="131" spans="1:3" x14ac:dyDescent="0.25">
      <c r="A131" s="30"/>
      <c r="B131" s="30"/>
      <c r="C131" s="30"/>
    </row>
    <row r="132" spans="1:3" x14ac:dyDescent="0.25">
      <c r="A132" s="30"/>
      <c r="B132" s="30"/>
      <c r="C132" s="30"/>
    </row>
    <row r="133" spans="1:3" x14ac:dyDescent="0.25">
      <c r="A133" s="30"/>
      <c r="B133" s="30"/>
      <c r="C133" s="30"/>
    </row>
    <row r="134" spans="1:3" x14ac:dyDescent="0.25">
      <c r="A134" s="30"/>
      <c r="B134" s="30"/>
      <c r="C134" s="30"/>
    </row>
    <row r="135" spans="1:3" x14ac:dyDescent="0.25">
      <c r="A135" s="30"/>
      <c r="B135" s="30"/>
      <c r="C135" s="30"/>
    </row>
    <row r="136" spans="1:3" x14ac:dyDescent="0.25">
      <c r="A136" s="30"/>
      <c r="B136" s="30"/>
      <c r="C136" s="30"/>
    </row>
    <row r="137" spans="1:3" x14ac:dyDescent="0.25">
      <c r="A137" s="30"/>
      <c r="B137" s="30"/>
      <c r="C137" s="30"/>
    </row>
    <row r="138" spans="1:3" x14ac:dyDescent="0.25">
      <c r="A138" s="30"/>
      <c r="B138" s="30"/>
      <c r="C138" s="30"/>
    </row>
    <row r="139" spans="1:3" x14ac:dyDescent="0.25">
      <c r="A139" s="30"/>
      <c r="B139" s="30"/>
      <c r="C139" s="30"/>
    </row>
    <row r="140" spans="1:3" x14ac:dyDescent="0.25">
      <c r="A140" s="30"/>
      <c r="B140" s="30"/>
      <c r="C140" s="30"/>
    </row>
    <row r="141" spans="1:3" x14ac:dyDescent="0.25">
      <c r="A141" s="30"/>
      <c r="B141" s="30"/>
      <c r="C141" s="30"/>
    </row>
    <row r="142" spans="1:3" x14ac:dyDescent="0.25">
      <c r="A142" s="30"/>
      <c r="B142" s="30"/>
      <c r="C142" s="30"/>
    </row>
    <row r="143" spans="1:3" x14ac:dyDescent="0.25">
      <c r="A143" s="30"/>
      <c r="B143" s="30"/>
      <c r="C143" s="30"/>
    </row>
    <row r="144" spans="1:3" x14ac:dyDescent="0.25">
      <c r="A144" s="30"/>
      <c r="B144" s="30"/>
      <c r="C144" s="30"/>
    </row>
    <row r="145" spans="1:3" x14ac:dyDescent="0.25">
      <c r="A145" s="30"/>
      <c r="B145" s="30"/>
      <c r="C145" s="30"/>
    </row>
    <row r="146" spans="1:3" x14ac:dyDescent="0.25">
      <c r="A146" s="30"/>
      <c r="B146" s="30"/>
      <c r="C146" s="30"/>
    </row>
    <row r="147" spans="1:3" x14ac:dyDescent="0.25">
      <c r="A147" s="30"/>
      <c r="B147" s="30"/>
      <c r="C147" s="30"/>
    </row>
    <row r="148" spans="1:3" x14ac:dyDescent="0.25">
      <c r="A148" s="30"/>
      <c r="B148" s="30"/>
      <c r="C148" s="30"/>
    </row>
    <row r="149" spans="1:3" x14ac:dyDescent="0.25">
      <c r="A149" s="30"/>
      <c r="B149" s="30"/>
      <c r="C149" s="30"/>
    </row>
    <row r="150" spans="1:3" x14ac:dyDescent="0.25">
      <c r="A150" s="30"/>
      <c r="B150" s="30"/>
      <c r="C150" s="30"/>
    </row>
    <row r="151" spans="1:3" x14ac:dyDescent="0.25">
      <c r="A151" s="30"/>
      <c r="B151" s="30"/>
      <c r="C151" s="30"/>
    </row>
    <row r="152" spans="1:3" x14ac:dyDescent="0.25">
      <c r="A152" s="30"/>
      <c r="B152" s="30"/>
      <c r="C152" s="30"/>
    </row>
    <row r="153" spans="1:3" x14ac:dyDescent="0.25">
      <c r="A153" s="30"/>
      <c r="B153" s="30"/>
      <c r="C153" s="30"/>
    </row>
  </sheetData>
  <sheetProtection algorithmName="SHA-512" hashValue="oP7VA9HqZTFagQHVbuu7ar3OeLf5IF4wxKXxjSIdQrhZX4SutTfOoRmTLO2ENTTUA4ateQ0iYhPFxh0hUdxsxA==" saltValue="UvZPlf8w+dT3Bj6NdWMaRg==" spinCount="100000" sheet="1" objects="1" scenarios="1"/>
  <protectedRanges>
    <protectedRange sqref="D1:D23" name="Диапазон1"/>
  </protectedRanges>
  <mergeCells count="18">
    <mergeCell ref="D15:D16"/>
    <mergeCell ref="D17:D20"/>
    <mergeCell ref="D21:D23"/>
    <mergeCell ref="D1:D4"/>
    <mergeCell ref="D5:D8"/>
    <mergeCell ref="D9:D10"/>
    <mergeCell ref="D11:D12"/>
    <mergeCell ref="D13:D14"/>
    <mergeCell ref="A21:A23"/>
    <mergeCell ref="A13:A14"/>
    <mergeCell ref="A15:A16"/>
    <mergeCell ref="A17:A20"/>
    <mergeCell ref="A1:C1"/>
    <mergeCell ref="A2:C2"/>
    <mergeCell ref="A3:C3"/>
    <mergeCell ref="A5:A8"/>
    <mergeCell ref="A9:A10"/>
    <mergeCell ref="A11:A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X313"/>
  <sheetViews>
    <sheetView topLeftCell="A286" zoomScale="70" zoomScaleNormal="70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3" customWidth="1"/>
  </cols>
  <sheetData>
    <row r="1" spans="1:24" s="152" customFormat="1" ht="30.95" customHeight="1" thickBot="1" x14ac:dyDescent="0.3">
      <c r="A1" s="151"/>
      <c r="B1" s="519" t="s">
        <v>134</v>
      </c>
      <c r="C1" s="520"/>
      <c r="D1" s="520"/>
      <c r="E1" s="520"/>
      <c r="F1" s="520"/>
      <c r="G1" s="520"/>
      <c r="H1" s="520"/>
      <c r="I1" s="520"/>
    </row>
    <row r="2" spans="1:24" ht="60" x14ac:dyDescent="0.25">
      <c r="A2" s="407">
        <v>1</v>
      </c>
      <c r="B2" s="130" t="s">
        <v>393</v>
      </c>
      <c r="C2" s="358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24" ht="32.25" thickBot="1" x14ac:dyDescent="0.3">
      <c r="A3" s="408"/>
      <c r="B3" s="132" t="s">
        <v>1187</v>
      </c>
      <c r="C3" s="359"/>
      <c r="D3" s="133">
        <f>'Развитие талантов'!D5</f>
        <v>0</v>
      </c>
      <c r="E3" s="205"/>
      <c r="F3" s="350"/>
      <c r="G3" s="350"/>
      <c r="H3" s="350"/>
      <c r="I3" s="347"/>
      <c r="K3" s="174">
        <f>SUM('Развитие талантов'!C28,ШТО!C24)</f>
        <v>29</v>
      </c>
      <c r="L3" s="117">
        <f>SUM(D3,D36,D60,D87,D117,D138,D156,D174,D204,D234,D258,D273,D294)</f>
        <v>0</v>
      </c>
      <c r="M3" s="175">
        <f>L3*100/K3</f>
        <v>0</v>
      </c>
      <c r="N3" s="117">
        <f>SUM(E3,E36,E60,E87,E117,E138,E156,E174,E204,E234,E258,E273,E294)</f>
        <v>0</v>
      </c>
      <c r="O3" s="176">
        <f>N3*100/K3</f>
        <v>0</v>
      </c>
    </row>
    <row r="4" spans="1:24" ht="22.5" customHeight="1" thickBot="1" x14ac:dyDescent="0.3">
      <c r="A4" s="521"/>
      <c r="B4" s="134" t="s">
        <v>400</v>
      </c>
      <c r="C4" s="360"/>
      <c r="D4" s="135" t="s">
        <v>402</v>
      </c>
      <c r="E4" s="135" t="s">
        <v>403</v>
      </c>
      <c r="F4" s="351"/>
      <c r="G4" s="351"/>
      <c r="H4" s="351"/>
      <c r="I4" s="352"/>
      <c r="K4" s="522" t="s">
        <v>944</v>
      </c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4"/>
    </row>
    <row r="5" spans="1:24" ht="18.600000000000001" customHeight="1" x14ac:dyDescent="0.25">
      <c r="A5" s="509"/>
      <c r="B5" s="384" t="s">
        <v>478</v>
      </c>
      <c r="C5" s="136" t="s">
        <v>479</v>
      </c>
      <c r="D5" s="193"/>
      <c r="E5" s="193"/>
      <c r="F5" s="381"/>
      <c r="G5" s="381"/>
      <c r="H5" s="381"/>
      <c r="I5" s="378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37">
        <v>12</v>
      </c>
      <c r="X5" s="144">
        <v>13</v>
      </c>
    </row>
    <row r="6" spans="1:24" x14ac:dyDescent="0.25">
      <c r="A6" s="509"/>
      <c r="B6" s="387"/>
      <c r="C6" s="138" t="s">
        <v>480</v>
      </c>
      <c r="D6" s="194"/>
      <c r="E6" s="194"/>
      <c r="F6" s="382"/>
      <c r="G6" s="382"/>
      <c r="H6" s="382"/>
      <c r="I6" s="379"/>
      <c r="K6" s="177" t="s">
        <v>943</v>
      </c>
      <c r="L6" s="139">
        <f>D3</f>
        <v>0</v>
      </c>
      <c r="M6" s="139">
        <f>D36</f>
        <v>0</v>
      </c>
      <c r="N6" s="139">
        <f>D60</f>
        <v>0</v>
      </c>
      <c r="O6" s="139">
        <f>D87</f>
        <v>0</v>
      </c>
      <c r="P6" s="139">
        <f>D117</f>
        <v>0</v>
      </c>
      <c r="Q6" s="139">
        <f>D138</f>
        <v>0</v>
      </c>
      <c r="R6" s="139">
        <f>D156</f>
        <v>0</v>
      </c>
      <c r="S6" s="139">
        <f>D174</f>
        <v>0</v>
      </c>
      <c r="T6" s="139">
        <f>D204</f>
        <v>0</v>
      </c>
      <c r="U6" s="139">
        <f>D234</f>
        <v>0</v>
      </c>
      <c r="V6" s="139">
        <f>D258</f>
        <v>0</v>
      </c>
      <c r="W6" s="139">
        <f>D273</f>
        <v>0</v>
      </c>
      <c r="X6" s="145">
        <f>D294</f>
        <v>0</v>
      </c>
    </row>
    <row r="7" spans="1:24" ht="20.100000000000001" customHeight="1" thickBot="1" x14ac:dyDescent="0.3">
      <c r="A7" s="509"/>
      <c r="B7" s="388"/>
      <c r="C7" s="140" t="s">
        <v>481</v>
      </c>
      <c r="D7" s="198"/>
      <c r="E7" s="198"/>
      <c r="F7" s="383"/>
      <c r="G7" s="383"/>
      <c r="H7" s="383"/>
      <c r="I7" s="380"/>
      <c r="K7" s="178" t="s">
        <v>403</v>
      </c>
      <c r="L7" s="141">
        <f>E3</f>
        <v>0</v>
      </c>
      <c r="M7" s="141">
        <f>E36</f>
        <v>0</v>
      </c>
      <c r="N7" s="141">
        <f>E60</f>
        <v>0</v>
      </c>
      <c r="O7" s="141">
        <f>E87</f>
        <v>0</v>
      </c>
      <c r="P7" s="141">
        <f>E117</f>
        <v>0</v>
      </c>
      <c r="Q7" s="141">
        <f>E138</f>
        <v>0</v>
      </c>
      <c r="R7" s="141">
        <f>E156</f>
        <v>0</v>
      </c>
      <c r="S7" s="141">
        <f>E174</f>
        <v>0</v>
      </c>
      <c r="T7" s="141">
        <f>E204</f>
        <v>0</v>
      </c>
      <c r="U7" s="141">
        <f>E234</f>
        <v>0</v>
      </c>
      <c r="V7" s="141">
        <f>E258</f>
        <v>0</v>
      </c>
      <c r="W7" s="141">
        <f>E273</f>
        <v>0</v>
      </c>
      <c r="X7" s="146">
        <f>E294</f>
        <v>0</v>
      </c>
    </row>
    <row r="8" spans="1:24" x14ac:dyDescent="0.25">
      <c r="A8" s="509"/>
      <c r="B8" s="384" t="s">
        <v>482</v>
      </c>
      <c r="C8" s="136" t="s">
        <v>483</v>
      </c>
      <c r="D8" s="193"/>
      <c r="E8" s="193"/>
      <c r="F8" s="381"/>
      <c r="G8" s="381"/>
      <c r="H8" s="381"/>
      <c r="I8" s="378"/>
    </row>
    <row r="9" spans="1:24" x14ac:dyDescent="0.25">
      <c r="A9" s="509"/>
      <c r="B9" s="389"/>
      <c r="C9" s="138" t="s">
        <v>484</v>
      </c>
      <c r="D9" s="194"/>
      <c r="E9" s="194"/>
      <c r="F9" s="382"/>
      <c r="G9" s="382"/>
      <c r="H9" s="382"/>
      <c r="I9" s="379"/>
    </row>
    <row r="10" spans="1:24" ht="15.75" thickBot="1" x14ac:dyDescent="0.3">
      <c r="A10" s="509"/>
      <c r="B10" s="390"/>
      <c r="C10" s="140" t="s">
        <v>485</v>
      </c>
      <c r="D10" s="198"/>
      <c r="E10" s="198"/>
      <c r="F10" s="383"/>
      <c r="G10" s="383"/>
      <c r="H10" s="383"/>
      <c r="I10" s="380"/>
    </row>
    <row r="11" spans="1:24" x14ac:dyDescent="0.25">
      <c r="A11" s="509"/>
      <c r="B11" s="384" t="s">
        <v>486</v>
      </c>
      <c r="C11" s="136" t="s">
        <v>487</v>
      </c>
      <c r="D11" s="193"/>
      <c r="E11" s="193"/>
      <c r="F11" s="381"/>
      <c r="G11" s="381"/>
      <c r="H11" s="381"/>
      <c r="I11" s="378"/>
    </row>
    <row r="12" spans="1:24" x14ac:dyDescent="0.25">
      <c r="A12" s="509"/>
      <c r="B12" s="304"/>
      <c r="C12" s="138" t="s">
        <v>488</v>
      </c>
      <c r="D12" s="194"/>
      <c r="E12" s="194"/>
      <c r="F12" s="382"/>
      <c r="G12" s="382"/>
      <c r="H12" s="382"/>
      <c r="I12" s="379"/>
    </row>
    <row r="13" spans="1:24" ht="15.75" thickBot="1" x14ac:dyDescent="0.3">
      <c r="A13" s="509"/>
      <c r="B13" s="385"/>
      <c r="C13" s="140" t="s">
        <v>489</v>
      </c>
      <c r="D13" s="198"/>
      <c r="E13" s="198"/>
      <c r="F13" s="383"/>
      <c r="G13" s="383"/>
      <c r="H13" s="383"/>
      <c r="I13" s="380"/>
    </row>
    <row r="14" spans="1:24" x14ac:dyDescent="0.25">
      <c r="A14" s="509"/>
      <c r="B14" s="384" t="s">
        <v>490</v>
      </c>
      <c r="C14" s="136" t="s">
        <v>415</v>
      </c>
      <c r="D14" s="193"/>
      <c r="E14" s="193"/>
      <c r="F14" s="381"/>
      <c r="G14" s="381"/>
      <c r="H14" s="381"/>
      <c r="I14" s="378"/>
    </row>
    <row r="15" spans="1:24" x14ac:dyDescent="0.25">
      <c r="A15" s="509"/>
      <c r="B15" s="389"/>
      <c r="C15" s="138" t="s">
        <v>416</v>
      </c>
      <c r="D15" s="194"/>
      <c r="E15" s="194"/>
      <c r="F15" s="382"/>
      <c r="G15" s="382"/>
      <c r="H15" s="382"/>
      <c r="I15" s="379"/>
    </row>
    <row r="16" spans="1:24" ht="15.75" thickBot="1" x14ac:dyDescent="0.3">
      <c r="A16" s="509"/>
      <c r="B16" s="390"/>
      <c r="C16" s="140" t="s">
        <v>409</v>
      </c>
      <c r="D16" s="198"/>
      <c r="E16" s="198"/>
      <c r="F16" s="383"/>
      <c r="G16" s="383"/>
      <c r="H16" s="383"/>
      <c r="I16" s="380"/>
    </row>
    <row r="17" spans="1:9" x14ac:dyDescent="0.25">
      <c r="A17" s="509"/>
      <c r="B17" s="384" t="s">
        <v>491</v>
      </c>
      <c r="C17" s="136" t="s">
        <v>405</v>
      </c>
      <c r="D17" s="193"/>
      <c r="E17" s="193"/>
      <c r="F17" s="381"/>
      <c r="G17" s="381"/>
      <c r="H17" s="381"/>
      <c r="I17" s="378"/>
    </row>
    <row r="18" spans="1:9" x14ac:dyDescent="0.25">
      <c r="A18" s="509"/>
      <c r="B18" s="304"/>
      <c r="C18" s="138" t="s">
        <v>492</v>
      </c>
      <c r="D18" s="194"/>
      <c r="E18" s="194"/>
      <c r="F18" s="382"/>
      <c r="G18" s="382"/>
      <c r="H18" s="382"/>
      <c r="I18" s="379"/>
    </row>
    <row r="19" spans="1:9" ht="15.75" thickBot="1" x14ac:dyDescent="0.3">
      <c r="A19" s="509"/>
      <c r="B19" s="385"/>
      <c r="C19" s="140" t="s">
        <v>429</v>
      </c>
      <c r="D19" s="198"/>
      <c r="E19" s="198"/>
      <c r="F19" s="383"/>
      <c r="G19" s="383"/>
      <c r="H19" s="383"/>
      <c r="I19" s="380"/>
    </row>
    <row r="20" spans="1:9" ht="18.95" customHeight="1" x14ac:dyDescent="0.25">
      <c r="A20" s="509"/>
      <c r="B20" s="386" t="s">
        <v>493</v>
      </c>
      <c r="C20" s="136" t="s">
        <v>415</v>
      </c>
      <c r="D20" s="193"/>
      <c r="E20" s="193"/>
      <c r="F20" s="381"/>
      <c r="G20" s="381"/>
      <c r="H20" s="381"/>
      <c r="I20" s="378"/>
    </row>
    <row r="21" spans="1:9" ht="30.75" customHeight="1" x14ac:dyDescent="0.25">
      <c r="A21" s="509"/>
      <c r="B21" s="387"/>
      <c r="C21" s="149" t="s">
        <v>494</v>
      </c>
      <c r="D21" s="194"/>
      <c r="E21" s="194"/>
      <c r="F21" s="382"/>
      <c r="G21" s="382"/>
      <c r="H21" s="382"/>
      <c r="I21" s="379"/>
    </row>
    <row r="22" spans="1:9" ht="19.5" customHeight="1" thickBot="1" x14ac:dyDescent="0.3">
      <c r="A22" s="509"/>
      <c r="B22" s="388"/>
      <c r="C22" s="140" t="s">
        <v>485</v>
      </c>
      <c r="D22" s="198"/>
      <c r="E22" s="198"/>
      <c r="F22" s="383"/>
      <c r="G22" s="383"/>
      <c r="H22" s="383"/>
      <c r="I22" s="380"/>
    </row>
    <row r="23" spans="1:9" x14ac:dyDescent="0.25">
      <c r="A23" s="509"/>
      <c r="B23" s="384" t="s">
        <v>495</v>
      </c>
      <c r="C23" s="136" t="s">
        <v>405</v>
      </c>
      <c r="D23" s="193"/>
      <c r="E23" s="193"/>
      <c r="F23" s="381"/>
      <c r="G23" s="381"/>
      <c r="H23" s="381"/>
      <c r="I23" s="378"/>
    </row>
    <row r="24" spans="1:9" x14ac:dyDescent="0.25">
      <c r="A24" s="509"/>
      <c r="B24" s="389"/>
      <c r="C24" s="138" t="s">
        <v>406</v>
      </c>
      <c r="D24" s="194"/>
      <c r="E24" s="194"/>
      <c r="F24" s="382"/>
      <c r="G24" s="382"/>
      <c r="H24" s="382"/>
      <c r="I24" s="379"/>
    </row>
    <row r="25" spans="1:9" ht="15.75" thickBot="1" x14ac:dyDescent="0.3">
      <c r="A25" s="509"/>
      <c r="B25" s="390"/>
      <c r="C25" s="140" t="s">
        <v>429</v>
      </c>
      <c r="D25" s="198"/>
      <c r="E25" s="198"/>
      <c r="F25" s="383"/>
      <c r="G25" s="383"/>
      <c r="H25" s="383"/>
      <c r="I25" s="380"/>
    </row>
    <row r="26" spans="1:9" x14ac:dyDescent="0.25">
      <c r="A26" s="509"/>
      <c r="B26" s="391" t="s">
        <v>496</v>
      </c>
      <c r="C26" s="136" t="s">
        <v>405</v>
      </c>
      <c r="D26" s="193"/>
      <c r="E26" s="193"/>
      <c r="F26" s="381"/>
      <c r="G26" s="381"/>
      <c r="H26" s="381"/>
      <c r="I26" s="378"/>
    </row>
    <row r="27" spans="1:9" x14ac:dyDescent="0.25">
      <c r="A27" s="509"/>
      <c r="B27" s="392"/>
      <c r="C27" s="138" t="s">
        <v>406</v>
      </c>
      <c r="D27" s="194"/>
      <c r="E27" s="194"/>
      <c r="F27" s="382"/>
      <c r="G27" s="382"/>
      <c r="H27" s="382"/>
      <c r="I27" s="379"/>
    </row>
    <row r="28" spans="1:9" ht="15.75" thickBot="1" x14ac:dyDescent="0.3">
      <c r="A28" s="509"/>
      <c r="B28" s="393"/>
      <c r="C28" s="140" t="s">
        <v>407</v>
      </c>
      <c r="D28" s="198"/>
      <c r="E28" s="198"/>
      <c r="F28" s="383"/>
      <c r="G28" s="383"/>
      <c r="H28" s="383"/>
      <c r="I28" s="380"/>
    </row>
    <row r="29" spans="1:9" x14ac:dyDescent="0.25">
      <c r="A29" s="509"/>
      <c r="B29" s="403" t="s">
        <v>497</v>
      </c>
      <c r="C29" s="142" t="s">
        <v>405</v>
      </c>
      <c r="D29" s="206"/>
      <c r="E29" s="206"/>
      <c r="F29" s="404"/>
      <c r="G29" s="404"/>
      <c r="H29" s="404"/>
      <c r="I29" s="414"/>
    </row>
    <row r="30" spans="1:9" x14ac:dyDescent="0.25">
      <c r="A30" s="509"/>
      <c r="B30" s="392"/>
      <c r="C30" s="138" t="s">
        <v>406</v>
      </c>
      <c r="D30" s="194"/>
      <c r="E30" s="194"/>
      <c r="F30" s="382"/>
      <c r="G30" s="382"/>
      <c r="H30" s="382"/>
      <c r="I30" s="379"/>
    </row>
    <row r="31" spans="1:9" ht="15.75" thickBot="1" x14ac:dyDescent="0.3">
      <c r="A31" s="509"/>
      <c r="B31" s="393"/>
      <c r="C31" s="140" t="s">
        <v>407</v>
      </c>
      <c r="D31" s="198"/>
      <c r="E31" s="198"/>
      <c r="F31" s="383"/>
      <c r="G31" s="383"/>
      <c r="H31" s="383"/>
      <c r="I31" s="380"/>
    </row>
    <row r="32" spans="1:9" x14ac:dyDescent="0.25">
      <c r="A32" s="509"/>
      <c r="B32" s="403" t="s">
        <v>498</v>
      </c>
      <c r="C32" s="142" t="s">
        <v>405</v>
      </c>
      <c r="D32" s="206"/>
      <c r="E32" s="206"/>
      <c r="F32" s="404"/>
      <c r="G32" s="404"/>
      <c r="H32" s="404"/>
      <c r="I32" s="414"/>
    </row>
    <row r="33" spans="1:9" x14ac:dyDescent="0.25">
      <c r="A33" s="509"/>
      <c r="B33" s="392"/>
      <c r="C33" s="138" t="s">
        <v>406</v>
      </c>
      <c r="D33" s="194"/>
      <c r="E33" s="194"/>
      <c r="F33" s="382"/>
      <c r="G33" s="382"/>
      <c r="H33" s="382"/>
      <c r="I33" s="379"/>
    </row>
    <row r="34" spans="1:9" ht="15.75" thickBot="1" x14ac:dyDescent="0.3">
      <c r="A34" s="510"/>
      <c r="B34" s="393"/>
      <c r="C34" s="140" t="s">
        <v>407</v>
      </c>
      <c r="D34" s="198"/>
      <c r="E34" s="198"/>
      <c r="F34" s="383"/>
      <c r="G34" s="383"/>
      <c r="H34" s="383"/>
      <c r="I34" s="380"/>
    </row>
    <row r="35" spans="1:9" ht="45" x14ac:dyDescent="0.25">
      <c r="A35" s="512">
        <v>2</v>
      </c>
      <c r="B35" s="130" t="s">
        <v>393</v>
      </c>
      <c r="C35" s="358" t="s">
        <v>401</v>
      </c>
      <c r="D35" s="131" t="s">
        <v>394</v>
      </c>
      <c r="E35" s="131" t="s">
        <v>395</v>
      </c>
      <c r="F35" s="349" t="s">
        <v>396</v>
      </c>
      <c r="G35" s="349" t="s">
        <v>397</v>
      </c>
      <c r="H35" s="349" t="s">
        <v>398</v>
      </c>
      <c r="I35" s="346" t="s">
        <v>399</v>
      </c>
    </row>
    <row r="36" spans="1:9" ht="15.75" x14ac:dyDescent="0.25">
      <c r="A36" s="513"/>
      <c r="B36" s="132" t="s">
        <v>139</v>
      </c>
      <c r="C36" s="359"/>
      <c r="D36" s="133">
        <f>'Развитие талантов'!D9</f>
        <v>0</v>
      </c>
      <c r="E36" s="205"/>
      <c r="F36" s="350"/>
      <c r="G36" s="350"/>
      <c r="H36" s="350"/>
      <c r="I36" s="347"/>
    </row>
    <row r="37" spans="1:9" ht="15.75" thickBot="1" x14ac:dyDescent="0.3">
      <c r="A37" s="514"/>
      <c r="B37" s="134" t="s">
        <v>400</v>
      </c>
      <c r="C37" s="360"/>
      <c r="D37" s="135" t="s">
        <v>402</v>
      </c>
      <c r="E37" s="135" t="s">
        <v>403</v>
      </c>
      <c r="F37" s="351"/>
      <c r="G37" s="351"/>
      <c r="H37" s="351"/>
      <c r="I37" s="352"/>
    </row>
    <row r="38" spans="1:9" x14ac:dyDescent="0.25">
      <c r="A38" s="508"/>
      <c r="B38" s="403" t="s">
        <v>499</v>
      </c>
      <c r="C38" s="142" t="s">
        <v>487</v>
      </c>
      <c r="D38" s="206"/>
      <c r="E38" s="206"/>
      <c r="F38" s="404"/>
      <c r="G38" s="404"/>
      <c r="H38" s="404"/>
      <c r="I38" s="414"/>
    </row>
    <row r="39" spans="1:9" x14ac:dyDescent="0.25">
      <c r="A39" s="509"/>
      <c r="B39" s="392"/>
      <c r="C39" s="138" t="s">
        <v>488</v>
      </c>
      <c r="D39" s="194"/>
      <c r="E39" s="194"/>
      <c r="F39" s="382"/>
      <c r="G39" s="382"/>
      <c r="H39" s="382"/>
      <c r="I39" s="379"/>
    </row>
    <row r="40" spans="1:9" ht="15.75" thickBot="1" x14ac:dyDescent="0.3">
      <c r="A40" s="509"/>
      <c r="B40" s="393"/>
      <c r="C40" s="140" t="s">
        <v>500</v>
      </c>
      <c r="D40" s="198"/>
      <c r="E40" s="198"/>
      <c r="F40" s="383"/>
      <c r="G40" s="383"/>
      <c r="H40" s="383"/>
      <c r="I40" s="380"/>
    </row>
    <row r="41" spans="1:9" x14ac:dyDescent="0.25">
      <c r="A41" s="509"/>
      <c r="B41" s="403" t="s">
        <v>501</v>
      </c>
      <c r="C41" s="136" t="s">
        <v>502</v>
      </c>
      <c r="D41" s="206"/>
      <c r="E41" s="206"/>
      <c r="F41" s="404"/>
      <c r="G41" s="404"/>
      <c r="H41" s="404"/>
      <c r="I41" s="414"/>
    </row>
    <row r="42" spans="1:9" ht="30" x14ac:dyDescent="0.25">
      <c r="A42" s="509"/>
      <c r="B42" s="392"/>
      <c r="C42" s="149" t="s">
        <v>503</v>
      </c>
      <c r="D42" s="194"/>
      <c r="E42" s="194"/>
      <c r="F42" s="382"/>
      <c r="G42" s="382"/>
      <c r="H42" s="382"/>
      <c r="I42" s="379"/>
    </row>
    <row r="43" spans="1:9" ht="15.75" thickBot="1" x14ac:dyDescent="0.3">
      <c r="A43" s="509"/>
      <c r="B43" s="393"/>
      <c r="C43" s="140" t="s">
        <v>504</v>
      </c>
      <c r="D43" s="198"/>
      <c r="E43" s="198"/>
      <c r="F43" s="383"/>
      <c r="G43" s="383"/>
      <c r="H43" s="383"/>
      <c r="I43" s="380"/>
    </row>
    <row r="44" spans="1:9" x14ac:dyDescent="0.25">
      <c r="A44" s="509"/>
      <c r="B44" s="403" t="s">
        <v>491</v>
      </c>
      <c r="C44" s="136" t="s">
        <v>405</v>
      </c>
      <c r="D44" s="206"/>
      <c r="E44" s="206"/>
      <c r="F44" s="404"/>
      <c r="G44" s="404"/>
      <c r="H44" s="404"/>
      <c r="I44" s="414"/>
    </row>
    <row r="45" spans="1:9" x14ac:dyDescent="0.25">
      <c r="A45" s="509"/>
      <c r="B45" s="392"/>
      <c r="C45" s="149" t="s">
        <v>406</v>
      </c>
      <c r="D45" s="194"/>
      <c r="E45" s="194"/>
      <c r="F45" s="382"/>
      <c r="G45" s="382"/>
      <c r="H45" s="382"/>
      <c r="I45" s="379"/>
    </row>
    <row r="46" spans="1:9" ht="15.75" thickBot="1" x14ac:dyDescent="0.3">
      <c r="A46" s="509"/>
      <c r="B46" s="393"/>
      <c r="C46" s="140" t="s">
        <v>429</v>
      </c>
      <c r="D46" s="198"/>
      <c r="E46" s="198"/>
      <c r="F46" s="383"/>
      <c r="G46" s="383"/>
      <c r="H46" s="383"/>
      <c r="I46" s="380"/>
    </row>
    <row r="47" spans="1:9" x14ac:dyDescent="0.25">
      <c r="A47" s="509"/>
      <c r="B47" s="403" t="s">
        <v>505</v>
      </c>
      <c r="C47" s="142" t="s">
        <v>405</v>
      </c>
      <c r="D47" s="206"/>
      <c r="E47" s="206"/>
      <c r="F47" s="404"/>
      <c r="G47" s="404"/>
      <c r="H47" s="404"/>
      <c r="I47" s="414"/>
    </row>
    <row r="48" spans="1:9" x14ac:dyDescent="0.25">
      <c r="A48" s="509"/>
      <c r="B48" s="392"/>
      <c r="C48" s="138" t="s">
        <v>406</v>
      </c>
      <c r="D48" s="194"/>
      <c r="E48" s="194"/>
      <c r="F48" s="382"/>
      <c r="G48" s="382"/>
      <c r="H48" s="382"/>
      <c r="I48" s="379"/>
    </row>
    <row r="49" spans="1:9" ht="31.5" customHeight="1" thickBot="1" x14ac:dyDescent="0.3">
      <c r="A49" s="509"/>
      <c r="B49" s="393"/>
      <c r="C49" s="140" t="s">
        <v>407</v>
      </c>
      <c r="D49" s="198"/>
      <c r="E49" s="198"/>
      <c r="F49" s="383"/>
      <c r="G49" s="383"/>
      <c r="H49" s="383"/>
      <c r="I49" s="380"/>
    </row>
    <row r="50" spans="1:9" x14ac:dyDescent="0.25">
      <c r="A50" s="509"/>
      <c r="B50" s="403" t="s">
        <v>506</v>
      </c>
      <c r="C50" s="142" t="s">
        <v>405</v>
      </c>
      <c r="D50" s="206"/>
      <c r="E50" s="206"/>
      <c r="F50" s="404"/>
      <c r="G50" s="404"/>
      <c r="H50" s="404"/>
      <c r="I50" s="414"/>
    </row>
    <row r="51" spans="1:9" x14ac:dyDescent="0.25">
      <c r="A51" s="509"/>
      <c r="B51" s="392"/>
      <c r="C51" s="138" t="s">
        <v>406</v>
      </c>
      <c r="D51" s="194"/>
      <c r="E51" s="194"/>
      <c r="F51" s="382"/>
      <c r="G51" s="382"/>
      <c r="H51" s="382"/>
      <c r="I51" s="379"/>
    </row>
    <row r="52" spans="1:9" ht="15.75" thickBot="1" x14ac:dyDescent="0.3">
      <c r="A52" s="509"/>
      <c r="B52" s="393"/>
      <c r="C52" s="140" t="s">
        <v>407</v>
      </c>
      <c r="D52" s="198"/>
      <c r="E52" s="198"/>
      <c r="F52" s="383"/>
      <c r="G52" s="383"/>
      <c r="H52" s="383"/>
      <c r="I52" s="380"/>
    </row>
    <row r="53" spans="1:9" x14ac:dyDescent="0.25">
      <c r="A53" s="509"/>
      <c r="B53" s="403" t="s">
        <v>507</v>
      </c>
      <c r="C53" s="142" t="s">
        <v>508</v>
      </c>
      <c r="D53" s="206"/>
      <c r="E53" s="206"/>
      <c r="F53" s="404"/>
      <c r="G53" s="404"/>
      <c r="H53" s="404"/>
      <c r="I53" s="414"/>
    </row>
    <row r="54" spans="1:9" ht="30" x14ac:dyDescent="0.25">
      <c r="A54" s="509"/>
      <c r="B54" s="392"/>
      <c r="C54" s="149" t="s">
        <v>509</v>
      </c>
      <c r="D54" s="194"/>
      <c r="E54" s="194"/>
      <c r="F54" s="382"/>
      <c r="G54" s="382"/>
      <c r="H54" s="382"/>
      <c r="I54" s="379"/>
    </row>
    <row r="55" spans="1:9" ht="15.75" thickBot="1" x14ac:dyDescent="0.3">
      <c r="A55" s="509"/>
      <c r="B55" s="393"/>
      <c r="C55" s="140" t="s">
        <v>510</v>
      </c>
      <c r="D55" s="198"/>
      <c r="E55" s="198"/>
      <c r="F55" s="383"/>
      <c r="G55" s="383"/>
      <c r="H55" s="383"/>
      <c r="I55" s="380"/>
    </row>
    <row r="56" spans="1:9" x14ac:dyDescent="0.25">
      <c r="A56" s="509"/>
      <c r="B56" s="403" t="s">
        <v>511</v>
      </c>
      <c r="C56" s="142" t="s">
        <v>405</v>
      </c>
      <c r="D56" s="206"/>
      <c r="E56" s="206"/>
      <c r="F56" s="404"/>
      <c r="G56" s="404"/>
      <c r="H56" s="404"/>
      <c r="I56" s="414"/>
    </row>
    <row r="57" spans="1:9" x14ac:dyDescent="0.25">
      <c r="A57" s="509"/>
      <c r="B57" s="392"/>
      <c r="C57" s="138" t="s">
        <v>406</v>
      </c>
      <c r="D57" s="194"/>
      <c r="E57" s="194"/>
      <c r="F57" s="382"/>
      <c r="G57" s="382"/>
      <c r="H57" s="382"/>
      <c r="I57" s="379"/>
    </row>
    <row r="58" spans="1:9" ht="15.75" thickBot="1" x14ac:dyDescent="0.3">
      <c r="A58" s="510"/>
      <c r="B58" s="393"/>
      <c r="C58" s="140" t="s">
        <v>407</v>
      </c>
      <c r="D58" s="198"/>
      <c r="E58" s="198"/>
      <c r="F58" s="383"/>
      <c r="G58" s="383"/>
      <c r="H58" s="383"/>
      <c r="I58" s="380"/>
    </row>
    <row r="59" spans="1:9" ht="45" x14ac:dyDescent="0.25">
      <c r="A59" s="512">
        <v>3</v>
      </c>
      <c r="B59" s="130" t="s">
        <v>393</v>
      </c>
      <c r="C59" s="358" t="s">
        <v>401</v>
      </c>
      <c r="D59" s="131" t="s">
        <v>394</v>
      </c>
      <c r="E59" s="131" t="s">
        <v>395</v>
      </c>
      <c r="F59" s="349" t="s">
        <v>396</v>
      </c>
      <c r="G59" s="349" t="s">
        <v>397</v>
      </c>
      <c r="H59" s="349" t="s">
        <v>398</v>
      </c>
      <c r="I59" s="346" t="s">
        <v>399</v>
      </c>
    </row>
    <row r="60" spans="1:9" ht="31.5" x14ac:dyDescent="0.25">
      <c r="A60" s="513"/>
      <c r="B60" s="132" t="s">
        <v>147</v>
      </c>
      <c r="C60" s="359"/>
      <c r="D60" s="133">
        <f>'Развитие талантов'!D13</f>
        <v>0</v>
      </c>
      <c r="E60" s="205"/>
      <c r="F60" s="350"/>
      <c r="G60" s="350"/>
      <c r="H60" s="350"/>
      <c r="I60" s="347"/>
    </row>
    <row r="61" spans="1:9" ht="15.75" thickBot="1" x14ac:dyDescent="0.3">
      <c r="A61" s="514"/>
      <c r="B61" s="134" t="s">
        <v>400</v>
      </c>
      <c r="C61" s="360"/>
      <c r="D61" s="135" t="s">
        <v>402</v>
      </c>
      <c r="E61" s="135" t="s">
        <v>403</v>
      </c>
      <c r="F61" s="351"/>
      <c r="G61" s="351"/>
      <c r="H61" s="351"/>
      <c r="I61" s="352"/>
    </row>
    <row r="62" spans="1:9" x14ac:dyDescent="0.25">
      <c r="A62" s="508"/>
      <c r="B62" s="403" t="s">
        <v>512</v>
      </c>
      <c r="C62" s="142" t="s">
        <v>415</v>
      </c>
      <c r="D62" s="206"/>
      <c r="E62" s="206"/>
      <c r="F62" s="404"/>
      <c r="G62" s="404"/>
      <c r="H62" s="404"/>
      <c r="I62" s="414"/>
    </row>
    <row r="63" spans="1:9" ht="30" x14ac:dyDescent="0.25">
      <c r="A63" s="509"/>
      <c r="B63" s="392"/>
      <c r="C63" s="149" t="s">
        <v>494</v>
      </c>
      <c r="D63" s="194"/>
      <c r="E63" s="194"/>
      <c r="F63" s="382"/>
      <c r="G63" s="382"/>
      <c r="H63" s="382"/>
      <c r="I63" s="379"/>
    </row>
    <row r="64" spans="1:9" ht="15.75" thickBot="1" x14ac:dyDescent="0.3">
      <c r="A64" s="509"/>
      <c r="B64" s="393"/>
      <c r="C64" s="140" t="s">
        <v>485</v>
      </c>
      <c r="D64" s="198"/>
      <c r="E64" s="198"/>
      <c r="F64" s="383"/>
      <c r="G64" s="383"/>
      <c r="H64" s="383"/>
      <c r="I64" s="380"/>
    </row>
    <row r="65" spans="1:9" x14ac:dyDescent="0.25">
      <c r="A65" s="509"/>
      <c r="B65" s="403" t="s">
        <v>513</v>
      </c>
      <c r="C65" s="136" t="s">
        <v>487</v>
      </c>
      <c r="D65" s="206"/>
      <c r="E65" s="206"/>
      <c r="F65" s="404"/>
      <c r="G65" s="404"/>
      <c r="H65" s="404"/>
      <c r="I65" s="414"/>
    </row>
    <row r="66" spans="1:9" x14ac:dyDescent="0.25">
      <c r="A66" s="509"/>
      <c r="B66" s="392"/>
      <c r="C66" s="149" t="s">
        <v>488</v>
      </c>
      <c r="D66" s="194"/>
      <c r="E66" s="194"/>
      <c r="F66" s="382"/>
      <c r="G66" s="382"/>
      <c r="H66" s="382"/>
      <c r="I66" s="379"/>
    </row>
    <row r="67" spans="1:9" ht="15.75" thickBot="1" x14ac:dyDescent="0.3">
      <c r="A67" s="509"/>
      <c r="B67" s="393"/>
      <c r="C67" s="140" t="s">
        <v>500</v>
      </c>
      <c r="D67" s="198"/>
      <c r="E67" s="198"/>
      <c r="F67" s="383"/>
      <c r="G67" s="383"/>
      <c r="H67" s="383"/>
      <c r="I67" s="380"/>
    </row>
    <row r="68" spans="1:9" x14ac:dyDescent="0.25">
      <c r="A68" s="509"/>
      <c r="B68" s="403" t="s">
        <v>514</v>
      </c>
      <c r="C68" s="142" t="s">
        <v>405</v>
      </c>
      <c r="D68" s="206"/>
      <c r="E68" s="206"/>
      <c r="F68" s="404"/>
      <c r="G68" s="404"/>
      <c r="H68" s="404"/>
      <c r="I68" s="414"/>
    </row>
    <row r="69" spans="1:9" x14ac:dyDescent="0.25">
      <c r="A69" s="509"/>
      <c r="B69" s="392"/>
      <c r="C69" s="138" t="s">
        <v>406</v>
      </c>
      <c r="D69" s="194"/>
      <c r="E69" s="194"/>
      <c r="F69" s="382"/>
      <c r="G69" s="382"/>
      <c r="H69" s="382"/>
      <c r="I69" s="379"/>
    </row>
    <row r="70" spans="1:9" ht="15.75" thickBot="1" x14ac:dyDescent="0.3">
      <c r="A70" s="509"/>
      <c r="B70" s="393"/>
      <c r="C70" s="140" t="s">
        <v>407</v>
      </c>
      <c r="D70" s="198"/>
      <c r="E70" s="198"/>
      <c r="F70" s="383"/>
      <c r="G70" s="383"/>
      <c r="H70" s="383"/>
      <c r="I70" s="380"/>
    </row>
    <row r="71" spans="1:9" x14ac:dyDescent="0.25">
      <c r="A71" s="509"/>
      <c r="B71" s="403" t="s">
        <v>491</v>
      </c>
      <c r="C71" s="142" t="s">
        <v>405</v>
      </c>
      <c r="D71" s="206"/>
      <c r="E71" s="206"/>
      <c r="F71" s="404"/>
      <c r="G71" s="404"/>
      <c r="H71" s="404"/>
      <c r="I71" s="414"/>
    </row>
    <row r="72" spans="1:9" x14ac:dyDescent="0.25">
      <c r="A72" s="509"/>
      <c r="B72" s="392"/>
      <c r="C72" s="138" t="s">
        <v>406</v>
      </c>
      <c r="D72" s="194"/>
      <c r="E72" s="194"/>
      <c r="F72" s="382"/>
      <c r="G72" s="382"/>
      <c r="H72" s="382"/>
      <c r="I72" s="379"/>
    </row>
    <row r="73" spans="1:9" ht="31.5" customHeight="1" thickBot="1" x14ac:dyDescent="0.3">
      <c r="A73" s="509"/>
      <c r="B73" s="393"/>
      <c r="C73" s="140" t="s">
        <v>429</v>
      </c>
      <c r="D73" s="198"/>
      <c r="E73" s="198"/>
      <c r="F73" s="383"/>
      <c r="G73" s="383"/>
      <c r="H73" s="383"/>
      <c r="I73" s="380"/>
    </row>
    <row r="74" spans="1:9" x14ac:dyDescent="0.25">
      <c r="A74" s="509"/>
      <c r="B74" s="403" t="s">
        <v>515</v>
      </c>
      <c r="C74" s="142" t="s">
        <v>502</v>
      </c>
      <c r="D74" s="206"/>
      <c r="E74" s="206"/>
      <c r="F74" s="404"/>
      <c r="G74" s="404"/>
      <c r="H74" s="404"/>
      <c r="I74" s="414"/>
    </row>
    <row r="75" spans="1:9" ht="30" x14ac:dyDescent="0.25">
      <c r="A75" s="509"/>
      <c r="B75" s="392"/>
      <c r="C75" s="149" t="s">
        <v>503</v>
      </c>
      <c r="D75" s="194"/>
      <c r="E75" s="194"/>
      <c r="F75" s="382"/>
      <c r="G75" s="382"/>
      <c r="H75" s="382"/>
      <c r="I75" s="379"/>
    </row>
    <row r="76" spans="1:9" ht="15.75" thickBot="1" x14ac:dyDescent="0.3">
      <c r="A76" s="509"/>
      <c r="B76" s="393"/>
      <c r="C76" s="140" t="s">
        <v>504</v>
      </c>
      <c r="D76" s="198"/>
      <c r="E76" s="198"/>
      <c r="F76" s="383"/>
      <c r="G76" s="383"/>
      <c r="H76" s="383"/>
      <c r="I76" s="380"/>
    </row>
    <row r="77" spans="1:9" x14ac:dyDescent="0.25">
      <c r="A77" s="509"/>
      <c r="B77" s="403" t="s">
        <v>516</v>
      </c>
      <c r="C77" s="142" t="s">
        <v>508</v>
      </c>
      <c r="D77" s="206"/>
      <c r="E77" s="206"/>
      <c r="F77" s="404"/>
      <c r="G77" s="404"/>
      <c r="H77" s="404"/>
      <c r="I77" s="414"/>
    </row>
    <row r="78" spans="1:9" ht="30" x14ac:dyDescent="0.25">
      <c r="A78" s="509"/>
      <c r="B78" s="392"/>
      <c r="C78" s="149" t="s">
        <v>509</v>
      </c>
      <c r="D78" s="194"/>
      <c r="E78" s="194"/>
      <c r="F78" s="382"/>
      <c r="G78" s="382"/>
      <c r="H78" s="382"/>
      <c r="I78" s="379"/>
    </row>
    <row r="79" spans="1:9" ht="15.75" thickBot="1" x14ac:dyDescent="0.3">
      <c r="A79" s="509"/>
      <c r="B79" s="393"/>
      <c r="C79" s="140" t="s">
        <v>510</v>
      </c>
      <c r="D79" s="198"/>
      <c r="E79" s="198"/>
      <c r="F79" s="383"/>
      <c r="G79" s="383"/>
      <c r="H79" s="383"/>
      <c r="I79" s="380"/>
    </row>
    <row r="80" spans="1:9" x14ac:dyDescent="0.25">
      <c r="A80" s="509"/>
      <c r="B80" s="403" t="s">
        <v>517</v>
      </c>
      <c r="C80" s="142" t="s">
        <v>415</v>
      </c>
      <c r="D80" s="206"/>
      <c r="E80" s="206"/>
      <c r="F80" s="404"/>
      <c r="G80" s="404"/>
      <c r="H80" s="404"/>
      <c r="I80" s="414"/>
    </row>
    <row r="81" spans="1:9" ht="30" x14ac:dyDescent="0.25">
      <c r="A81" s="509"/>
      <c r="B81" s="392"/>
      <c r="C81" s="149" t="s">
        <v>518</v>
      </c>
      <c r="D81" s="194"/>
      <c r="E81" s="194"/>
      <c r="F81" s="382"/>
      <c r="G81" s="382"/>
      <c r="H81" s="382"/>
      <c r="I81" s="379"/>
    </row>
    <row r="82" spans="1:9" ht="15.75" thickBot="1" x14ac:dyDescent="0.3">
      <c r="A82" s="509"/>
      <c r="B82" s="393"/>
      <c r="C82" s="140" t="s">
        <v>519</v>
      </c>
      <c r="D82" s="198"/>
      <c r="E82" s="198"/>
      <c r="F82" s="383"/>
      <c r="G82" s="383"/>
      <c r="H82" s="383"/>
      <c r="I82" s="380"/>
    </row>
    <row r="83" spans="1:9" x14ac:dyDescent="0.25">
      <c r="A83" s="509"/>
      <c r="B83" s="403" t="s">
        <v>520</v>
      </c>
      <c r="C83" s="142" t="s">
        <v>521</v>
      </c>
      <c r="D83" s="206"/>
      <c r="E83" s="206"/>
      <c r="F83" s="404"/>
      <c r="G83" s="404"/>
      <c r="H83" s="404"/>
      <c r="I83" s="414"/>
    </row>
    <row r="84" spans="1:9" x14ac:dyDescent="0.25">
      <c r="A84" s="509"/>
      <c r="B84" s="392"/>
      <c r="C84" s="138" t="s">
        <v>522</v>
      </c>
      <c r="D84" s="194"/>
      <c r="E84" s="194"/>
      <c r="F84" s="382"/>
      <c r="G84" s="382"/>
      <c r="H84" s="382"/>
      <c r="I84" s="379"/>
    </row>
    <row r="85" spans="1:9" ht="31.5" customHeight="1" thickBot="1" x14ac:dyDescent="0.3">
      <c r="A85" s="510"/>
      <c r="B85" s="393"/>
      <c r="C85" s="140" t="s">
        <v>523</v>
      </c>
      <c r="D85" s="198"/>
      <c r="E85" s="198"/>
      <c r="F85" s="383"/>
      <c r="G85" s="383"/>
      <c r="H85" s="383"/>
      <c r="I85" s="380"/>
    </row>
    <row r="86" spans="1:9" ht="45" x14ac:dyDescent="0.25">
      <c r="A86" s="512">
        <v>4</v>
      </c>
      <c r="B86" s="130" t="s">
        <v>393</v>
      </c>
      <c r="C86" s="358" t="s">
        <v>401</v>
      </c>
      <c r="D86" s="131" t="s">
        <v>394</v>
      </c>
      <c r="E86" s="131" t="s">
        <v>395</v>
      </c>
      <c r="F86" s="349" t="s">
        <v>396</v>
      </c>
      <c r="G86" s="349" t="s">
        <v>397</v>
      </c>
      <c r="H86" s="349" t="s">
        <v>398</v>
      </c>
      <c r="I86" s="346" t="s">
        <v>399</v>
      </c>
    </row>
    <row r="87" spans="1:9" ht="31.5" x14ac:dyDescent="0.25">
      <c r="A87" s="513"/>
      <c r="B87" s="132" t="s">
        <v>524</v>
      </c>
      <c r="C87" s="359"/>
      <c r="D87" s="133">
        <f>'Развитие талантов'!D17</f>
        <v>0</v>
      </c>
      <c r="E87" s="205"/>
      <c r="F87" s="350"/>
      <c r="G87" s="350"/>
      <c r="H87" s="350"/>
      <c r="I87" s="347"/>
    </row>
    <row r="88" spans="1:9" ht="15.75" thickBot="1" x14ac:dyDescent="0.3">
      <c r="A88" s="514"/>
      <c r="B88" s="134" t="s">
        <v>400</v>
      </c>
      <c r="C88" s="360"/>
      <c r="D88" s="135" t="s">
        <v>402</v>
      </c>
      <c r="E88" s="135" t="s">
        <v>403</v>
      </c>
      <c r="F88" s="351"/>
      <c r="G88" s="351"/>
      <c r="H88" s="351"/>
      <c r="I88" s="352"/>
    </row>
    <row r="89" spans="1:9" x14ac:dyDescent="0.25">
      <c r="A89" s="508"/>
      <c r="B89" s="403" t="s">
        <v>525</v>
      </c>
      <c r="C89" s="142" t="s">
        <v>415</v>
      </c>
      <c r="D89" s="206"/>
      <c r="E89" s="206"/>
      <c r="F89" s="404"/>
      <c r="G89" s="404"/>
      <c r="H89" s="404"/>
      <c r="I89" s="414"/>
    </row>
    <row r="90" spans="1:9" ht="30" x14ac:dyDescent="0.25">
      <c r="A90" s="509"/>
      <c r="B90" s="392"/>
      <c r="C90" s="149" t="s">
        <v>494</v>
      </c>
      <c r="D90" s="194"/>
      <c r="E90" s="194"/>
      <c r="F90" s="382"/>
      <c r="G90" s="382"/>
      <c r="H90" s="382"/>
      <c r="I90" s="379"/>
    </row>
    <row r="91" spans="1:9" ht="15.75" thickBot="1" x14ac:dyDescent="0.3">
      <c r="A91" s="509"/>
      <c r="B91" s="393"/>
      <c r="C91" s="140" t="s">
        <v>485</v>
      </c>
      <c r="D91" s="198"/>
      <c r="E91" s="198"/>
      <c r="F91" s="383"/>
      <c r="G91" s="383"/>
      <c r="H91" s="383"/>
      <c r="I91" s="380"/>
    </row>
    <row r="92" spans="1:9" x14ac:dyDescent="0.25">
      <c r="A92" s="509"/>
      <c r="B92" s="403" t="s">
        <v>526</v>
      </c>
      <c r="C92" s="136" t="s">
        <v>527</v>
      </c>
      <c r="D92" s="206"/>
      <c r="E92" s="206"/>
      <c r="F92" s="404"/>
      <c r="G92" s="404"/>
      <c r="H92" s="404"/>
      <c r="I92" s="414"/>
    </row>
    <row r="93" spans="1:9" x14ac:dyDescent="0.25">
      <c r="A93" s="509"/>
      <c r="B93" s="392"/>
      <c r="C93" s="149" t="s">
        <v>528</v>
      </c>
      <c r="D93" s="194"/>
      <c r="E93" s="194"/>
      <c r="F93" s="382"/>
      <c r="G93" s="382"/>
      <c r="H93" s="382"/>
      <c r="I93" s="379"/>
    </row>
    <row r="94" spans="1:9" ht="15.75" thickBot="1" x14ac:dyDescent="0.3">
      <c r="A94" s="509"/>
      <c r="B94" s="393"/>
      <c r="C94" s="140" t="s">
        <v>485</v>
      </c>
      <c r="D94" s="198"/>
      <c r="E94" s="198"/>
      <c r="F94" s="383"/>
      <c r="G94" s="383"/>
      <c r="H94" s="383"/>
      <c r="I94" s="380"/>
    </row>
    <row r="95" spans="1:9" x14ac:dyDescent="0.25">
      <c r="A95" s="509"/>
      <c r="B95" s="403" t="s">
        <v>529</v>
      </c>
      <c r="C95" s="142" t="s">
        <v>405</v>
      </c>
      <c r="D95" s="206"/>
      <c r="E95" s="206"/>
      <c r="F95" s="404"/>
      <c r="G95" s="404"/>
      <c r="H95" s="404"/>
      <c r="I95" s="414"/>
    </row>
    <row r="96" spans="1:9" x14ac:dyDescent="0.25">
      <c r="A96" s="509"/>
      <c r="B96" s="392"/>
      <c r="C96" s="138" t="s">
        <v>406</v>
      </c>
      <c r="D96" s="194"/>
      <c r="E96" s="194"/>
      <c r="F96" s="382"/>
      <c r="G96" s="382"/>
      <c r="H96" s="382"/>
      <c r="I96" s="379"/>
    </row>
    <row r="97" spans="1:9" ht="15.75" thickBot="1" x14ac:dyDescent="0.3">
      <c r="A97" s="509"/>
      <c r="B97" s="393"/>
      <c r="C97" s="140" t="s">
        <v>429</v>
      </c>
      <c r="D97" s="198"/>
      <c r="E97" s="198"/>
      <c r="F97" s="383"/>
      <c r="G97" s="383"/>
      <c r="H97" s="383"/>
      <c r="I97" s="380"/>
    </row>
    <row r="98" spans="1:9" x14ac:dyDescent="0.25">
      <c r="A98" s="509"/>
      <c r="B98" s="403" t="s">
        <v>530</v>
      </c>
      <c r="C98" s="142" t="s">
        <v>405</v>
      </c>
      <c r="D98" s="206"/>
      <c r="E98" s="206"/>
      <c r="F98" s="404"/>
      <c r="G98" s="404"/>
      <c r="H98" s="404"/>
      <c r="I98" s="414"/>
    </row>
    <row r="99" spans="1:9" x14ac:dyDescent="0.25">
      <c r="A99" s="509"/>
      <c r="B99" s="392"/>
      <c r="C99" s="138" t="s">
        <v>406</v>
      </c>
      <c r="D99" s="194"/>
      <c r="E99" s="194"/>
      <c r="F99" s="382"/>
      <c r="G99" s="382"/>
      <c r="H99" s="382"/>
      <c r="I99" s="379"/>
    </row>
    <row r="100" spans="1:9" ht="31.5" customHeight="1" thickBot="1" x14ac:dyDescent="0.3">
      <c r="A100" s="509"/>
      <c r="B100" s="393"/>
      <c r="C100" s="140" t="s">
        <v>429</v>
      </c>
      <c r="D100" s="198"/>
      <c r="E100" s="198"/>
      <c r="F100" s="383"/>
      <c r="G100" s="383"/>
      <c r="H100" s="383"/>
      <c r="I100" s="380"/>
    </row>
    <row r="101" spans="1:9" x14ac:dyDescent="0.25">
      <c r="A101" s="509"/>
      <c r="B101" s="403" t="s">
        <v>531</v>
      </c>
      <c r="C101" s="142" t="s">
        <v>405</v>
      </c>
      <c r="D101" s="206"/>
      <c r="E101" s="206"/>
      <c r="F101" s="404"/>
      <c r="G101" s="404"/>
      <c r="H101" s="404"/>
      <c r="I101" s="414"/>
    </row>
    <row r="102" spans="1:9" x14ac:dyDescent="0.25">
      <c r="A102" s="509"/>
      <c r="B102" s="392"/>
      <c r="C102" s="138" t="s">
        <v>406</v>
      </c>
      <c r="D102" s="194"/>
      <c r="E102" s="194"/>
      <c r="F102" s="382"/>
      <c r="G102" s="382"/>
      <c r="H102" s="382"/>
      <c r="I102" s="379"/>
    </row>
    <row r="103" spans="1:9" ht="59.25" customHeight="1" thickBot="1" x14ac:dyDescent="0.3">
      <c r="A103" s="509"/>
      <c r="B103" s="393"/>
      <c r="C103" s="140" t="s">
        <v>429</v>
      </c>
      <c r="D103" s="198"/>
      <c r="E103" s="198"/>
      <c r="F103" s="383"/>
      <c r="G103" s="383"/>
      <c r="H103" s="383"/>
      <c r="I103" s="380"/>
    </row>
    <row r="104" spans="1:9" x14ac:dyDescent="0.25">
      <c r="A104" s="509"/>
      <c r="B104" s="403" t="s">
        <v>532</v>
      </c>
      <c r="C104" s="142" t="s">
        <v>405</v>
      </c>
      <c r="D104" s="206"/>
      <c r="E104" s="206"/>
      <c r="F104" s="404"/>
      <c r="G104" s="404"/>
      <c r="H104" s="404"/>
      <c r="I104" s="414"/>
    </row>
    <row r="105" spans="1:9" x14ac:dyDescent="0.25">
      <c r="A105" s="509"/>
      <c r="B105" s="392"/>
      <c r="C105" s="138" t="s">
        <v>406</v>
      </c>
      <c r="D105" s="194"/>
      <c r="E105" s="194"/>
      <c r="F105" s="382"/>
      <c r="G105" s="382"/>
      <c r="H105" s="382"/>
      <c r="I105" s="379"/>
    </row>
    <row r="106" spans="1:9" ht="42.75" customHeight="1" thickBot="1" x14ac:dyDescent="0.3">
      <c r="A106" s="509"/>
      <c r="B106" s="393"/>
      <c r="C106" s="140" t="s">
        <v>429</v>
      </c>
      <c r="D106" s="198"/>
      <c r="E106" s="198"/>
      <c r="F106" s="383"/>
      <c r="G106" s="383"/>
      <c r="H106" s="383"/>
      <c r="I106" s="380"/>
    </row>
    <row r="107" spans="1:9" x14ac:dyDescent="0.25">
      <c r="A107" s="509"/>
      <c r="B107" s="403" t="s">
        <v>533</v>
      </c>
      <c r="C107" s="142" t="s">
        <v>415</v>
      </c>
      <c r="D107" s="206"/>
      <c r="E107" s="206"/>
      <c r="F107" s="404"/>
      <c r="G107" s="404"/>
      <c r="H107" s="404"/>
      <c r="I107" s="414"/>
    </row>
    <row r="108" spans="1:9" x14ac:dyDescent="0.25">
      <c r="A108" s="509"/>
      <c r="B108" s="392"/>
      <c r="C108" s="149" t="s">
        <v>534</v>
      </c>
      <c r="D108" s="194"/>
      <c r="E108" s="194"/>
      <c r="F108" s="382"/>
      <c r="G108" s="382"/>
      <c r="H108" s="382"/>
      <c r="I108" s="379"/>
    </row>
    <row r="109" spans="1:9" ht="15.75" thickBot="1" x14ac:dyDescent="0.3">
      <c r="A109" s="509"/>
      <c r="B109" s="393"/>
      <c r="C109" s="140" t="s">
        <v>519</v>
      </c>
      <c r="D109" s="198"/>
      <c r="E109" s="198"/>
      <c r="F109" s="383"/>
      <c r="G109" s="383"/>
      <c r="H109" s="383"/>
      <c r="I109" s="380"/>
    </row>
    <row r="110" spans="1:9" x14ac:dyDescent="0.25">
      <c r="A110" s="509"/>
      <c r="B110" s="403" t="s">
        <v>535</v>
      </c>
      <c r="C110" s="142" t="s">
        <v>415</v>
      </c>
      <c r="D110" s="206"/>
      <c r="E110" s="206"/>
      <c r="F110" s="404"/>
      <c r="G110" s="404"/>
      <c r="H110" s="404"/>
      <c r="I110" s="414"/>
    </row>
    <row r="111" spans="1:9" x14ac:dyDescent="0.25">
      <c r="A111" s="509"/>
      <c r="B111" s="392"/>
      <c r="C111" s="138" t="s">
        <v>518</v>
      </c>
      <c r="D111" s="194"/>
      <c r="E111" s="194"/>
      <c r="F111" s="382"/>
      <c r="G111" s="382"/>
      <c r="H111" s="382"/>
      <c r="I111" s="379"/>
    </row>
    <row r="112" spans="1:9" ht="31.5" customHeight="1" thickBot="1" x14ac:dyDescent="0.3">
      <c r="A112" s="509"/>
      <c r="B112" s="393"/>
      <c r="C112" s="140" t="s">
        <v>485</v>
      </c>
      <c r="D112" s="198"/>
      <c r="E112" s="198"/>
      <c r="F112" s="383"/>
      <c r="G112" s="383"/>
      <c r="H112" s="383"/>
      <c r="I112" s="380"/>
    </row>
    <row r="113" spans="1:9" x14ac:dyDescent="0.25">
      <c r="A113" s="509"/>
      <c r="B113" s="403" t="s">
        <v>536</v>
      </c>
      <c r="C113" s="142" t="s">
        <v>537</v>
      </c>
      <c r="D113" s="206"/>
      <c r="E113" s="206"/>
      <c r="F113" s="404"/>
      <c r="G113" s="404"/>
      <c r="H113" s="404"/>
      <c r="I113" s="414"/>
    </row>
    <row r="114" spans="1:9" x14ac:dyDescent="0.25">
      <c r="A114" s="509"/>
      <c r="B114" s="392"/>
      <c r="C114" s="138" t="s">
        <v>538</v>
      </c>
      <c r="D114" s="194"/>
      <c r="E114" s="194"/>
      <c r="F114" s="382"/>
      <c r="G114" s="382"/>
      <c r="H114" s="382"/>
      <c r="I114" s="379"/>
    </row>
    <row r="115" spans="1:9" ht="31.5" customHeight="1" thickBot="1" x14ac:dyDescent="0.3">
      <c r="A115" s="510"/>
      <c r="B115" s="393"/>
      <c r="C115" s="140" t="s">
        <v>539</v>
      </c>
      <c r="D115" s="198"/>
      <c r="E115" s="198"/>
      <c r="F115" s="383"/>
      <c r="G115" s="383"/>
      <c r="H115" s="383"/>
      <c r="I115" s="380"/>
    </row>
    <row r="116" spans="1:9" ht="45" x14ac:dyDescent="0.25">
      <c r="A116" s="512">
        <v>5</v>
      </c>
      <c r="B116" s="130" t="s">
        <v>393</v>
      </c>
      <c r="C116" s="358" t="s">
        <v>401</v>
      </c>
      <c r="D116" s="131" t="s">
        <v>394</v>
      </c>
      <c r="E116" s="131" t="s">
        <v>395</v>
      </c>
      <c r="F116" s="349" t="s">
        <v>396</v>
      </c>
      <c r="G116" s="349" t="s">
        <v>397</v>
      </c>
      <c r="H116" s="349" t="s">
        <v>398</v>
      </c>
      <c r="I116" s="346" t="s">
        <v>399</v>
      </c>
    </row>
    <row r="117" spans="1:9" ht="31.5" x14ac:dyDescent="0.25">
      <c r="A117" s="513"/>
      <c r="B117" s="132" t="s">
        <v>152</v>
      </c>
      <c r="C117" s="359"/>
      <c r="D117" s="133">
        <f>'Развитие талантов'!D21</f>
        <v>0</v>
      </c>
      <c r="E117" s="205"/>
      <c r="F117" s="350"/>
      <c r="G117" s="350"/>
      <c r="H117" s="350"/>
      <c r="I117" s="347"/>
    </row>
    <row r="118" spans="1:9" ht="15.75" thickBot="1" x14ac:dyDescent="0.3">
      <c r="A118" s="514"/>
      <c r="B118" s="134" t="s">
        <v>400</v>
      </c>
      <c r="C118" s="360"/>
      <c r="D118" s="135" t="s">
        <v>402</v>
      </c>
      <c r="E118" s="135" t="s">
        <v>403</v>
      </c>
      <c r="F118" s="351"/>
      <c r="G118" s="351"/>
      <c r="H118" s="351"/>
      <c r="I118" s="352"/>
    </row>
    <row r="119" spans="1:9" x14ac:dyDescent="0.25">
      <c r="A119" s="512"/>
      <c r="B119" s="516" t="s">
        <v>540</v>
      </c>
      <c r="C119" s="142" t="s">
        <v>541</v>
      </c>
      <c r="D119" s="206"/>
      <c r="E119" s="206"/>
      <c r="F119" s="404"/>
      <c r="G119" s="404"/>
      <c r="H119" s="404"/>
      <c r="I119" s="414"/>
    </row>
    <row r="120" spans="1:9" ht="30" x14ac:dyDescent="0.25">
      <c r="A120" s="513"/>
      <c r="B120" s="517"/>
      <c r="C120" s="149" t="s">
        <v>542</v>
      </c>
      <c r="D120" s="194"/>
      <c r="E120" s="194"/>
      <c r="F120" s="382"/>
      <c r="G120" s="382"/>
      <c r="H120" s="382"/>
      <c r="I120" s="379"/>
    </row>
    <row r="121" spans="1:9" ht="15.75" thickBot="1" x14ac:dyDescent="0.3">
      <c r="A121" s="513"/>
      <c r="B121" s="518"/>
      <c r="C121" s="140" t="s">
        <v>543</v>
      </c>
      <c r="D121" s="198"/>
      <c r="E121" s="198"/>
      <c r="F121" s="383"/>
      <c r="G121" s="383"/>
      <c r="H121" s="383"/>
      <c r="I121" s="380"/>
    </row>
    <row r="122" spans="1:9" x14ac:dyDescent="0.25">
      <c r="A122" s="513"/>
      <c r="B122" s="516" t="s">
        <v>529</v>
      </c>
      <c r="C122" s="142" t="s">
        <v>405</v>
      </c>
      <c r="D122" s="206"/>
      <c r="E122" s="206"/>
      <c r="F122" s="404"/>
      <c r="G122" s="404"/>
      <c r="H122" s="404"/>
      <c r="I122" s="414"/>
    </row>
    <row r="123" spans="1:9" x14ac:dyDescent="0.25">
      <c r="A123" s="513"/>
      <c r="B123" s="517"/>
      <c r="C123" s="138" t="s">
        <v>406</v>
      </c>
      <c r="D123" s="194"/>
      <c r="E123" s="194"/>
      <c r="F123" s="382"/>
      <c r="G123" s="382"/>
      <c r="H123" s="382"/>
      <c r="I123" s="379"/>
    </row>
    <row r="124" spans="1:9" ht="15.75" thickBot="1" x14ac:dyDescent="0.3">
      <c r="A124" s="513"/>
      <c r="B124" s="518"/>
      <c r="C124" s="140" t="s">
        <v>429</v>
      </c>
      <c r="D124" s="198"/>
      <c r="E124" s="198"/>
      <c r="F124" s="383"/>
      <c r="G124" s="383"/>
      <c r="H124" s="383"/>
      <c r="I124" s="380"/>
    </row>
    <row r="125" spans="1:9" x14ac:dyDescent="0.25">
      <c r="A125" s="513"/>
      <c r="B125" s="516" t="s">
        <v>544</v>
      </c>
      <c r="C125" s="142" t="s">
        <v>545</v>
      </c>
      <c r="D125" s="206"/>
      <c r="E125" s="206"/>
      <c r="F125" s="404"/>
      <c r="G125" s="404"/>
      <c r="H125" s="404"/>
      <c r="I125" s="414"/>
    </row>
    <row r="126" spans="1:9" x14ac:dyDescent="0.25">
      <c r="A126" s="513"/>
      <c r="B126" s="517"/>
      <c r="C126" s="138" t="s">
        <v>546</v>
      </c>
      <c r="D126" s="194"/>
      <c r="E126" s="194"/>
      <c r="F126" s="382"/>
      <c r="G126" s="382"/>
      <c r="H126" s="382"/>
      <c r="I126" s="379"/>
    </row>
    <row r="127" spans="1:9" ht="15.75" thickBot="1" x14ac:dyDescent="0.3">
      <c r="A127" s="513"/>
      <c r="B127" s="518"/>
      <c r="C127" s="140" t="s">
        <v>547</v>
      </c>
      <c r="D127" s="198"/>
      <c r="E127" s="198"/>
      <c r="F127" s="383"/>
      <c r="G127" s="383"/>
      <c r="H127" s="383"/>
      <c r="I127" s="380"/>
    </row>
    <row r="128" spans="1:9" x14ac:dyDescent="0.25">
      <c r="A128" s="513"/>
      <c r="B128" s="516" t="s">
        <v>548</v>
      </c>
      <c r="C128" s="142" t="s">
        <v>549</v>
      </c>
      <c r="D128" s="206"/>
      <c r="E128" s="206"/>
      <c r="F128" s="404"/>
      <c r="G128" s="404"/>
      <c r="H128" s="404"/>
      <c r="I128" s="414"/>
    </row>
    <row r="129" spans="1:9" ht="30" x14ac:dyDescent="0.25">
      <c r="A129" s="513"/>
      <c r="B129" s="517"/>
      <c r="C129" s="149" t="s">
        <v>550</v>
      </c>
      <c r="D129" s="194"/>
      <c r="E129" s="194"/>
      <c r="F129" s="382"/>
      <c r="G129" s="382"/>
      <c r="H129" s="382"/>
      <c r="I129" s="379"/>
    </row>
    <row r="130" spans="1:9" ht="31.5" customHeight="1" thickBot="1" x14ac:dyDescent="0.3">
      <c r="A130" s="513"/>
      <c r="B130" s="518"/>
      <c r="C130" s="140" t="s">
        <v>5</v>
      </c>
      <c r="D130" s="198"/>
      <c r="E130" s="198"/>
      <c r="F130" s="383"/>
      <c r="G130" s="383"/>
      <c r="H130" s="383"/>
      <c r="I130" s="380"/>
    </row>
    <row r="131" spans="1:9" x14ac:dyDescent="0.25">
      <c r="A131" s="513"/>
      <c r="B131" s="516" t="s">
        <v>551</v>
      </c>
      <c r="C131" s="142" t="s">
        <v>415</v>
      </c>
      <c r="D131" s="206"/>
      <c r="E131" s="206"/>
      <c r="F131" s="404"/>
      <c r="G131" s="404"/>
      <c r="H131" s="404"/>
      <c r="I131" s="414"/>
    </row>
    <row r="132" spans="1:9" ht="30" x14ac:dyDescent="0.25">
      <c r="A132" s="513"/>
      <c r="B132" s="517"/>
      <c r="C132" s="149" t="s">
        <v>518</v>
      </c>
      <c r="D132" s="194"/>
      <c r="E132" s="194"/>
      <c r="F132" s="382"/>
      <c r="G132" s="382"/>
      <c r="H132" s="382"/>
      <c r="I132" s="379"/>
    </row>
    <row r="133" spans="1:9" ht="59.25" customHeight="1" thickBot="1" x14ac:dyDescent="0.3">
      <c r="A133" s="513"/>
      <c r="B133" s="518"/>
      <c r="C133" s="140" t="s">
        <v>519</v>
      </c>
      <c r="D133" s="198"/>
      <c r="E133" s="198"/>
      <c r="F133" s="383"/>
      <c r="G133" s="383"/>
      <c r="H133" s="383"/>
      <c r="I133" s="380"/>
    </row>
    <row r="134" spans="1:9" x14ac:dyDescent="0.25">
      <c r="A134" s="513"/>
      <c r="B134" s="516" t="s">
        <v>552</v>
      </c>
      <c r="C134" s="142" t="s">
        <v>405</v>
      </c>
      <c r="D134" s="206"/>
      <c r="E134" s="206"/>
      <c r="F134" s="404"/>
      <c r="G134" s="404"/>
      <c r="H134" s="404"/>
      <c r="I134" s="414"/>
    </row>
    <row r="135" spans="1:9" x14ac:dyDescent="0.25">
      <c r="A135" s="513"/>
      <c r="B135" s="517"/>
      <c r="C135" s="138" t="s">
        <v>406</v>
      </c>
      <c r="D135" s="194"/>
      <c r="E135" s="194"/>
      <c r="F135" s="382"/>
      <c r="G135" s="382"/>
      <c r="H135" s="382"/>
      <c r="I135" s="379"/>
    </row>
    <row r="136" spans="1:9" ht="42.75" customHeight="1" thickBot="1" x14ac:dyDescent="0.3">
      <c r="A136" s="513"/>
      <c r="B136" s="518"/>
      <c r="C136" s="140" t="s">
        <v>429</v>
      </c>
      <c r="D136" s="198"/>
      <c r="E136" s="198"/>
      <c r="F136" s="383"/>
      <c r="G136" s="383"/>
      <c r="H136" s="383"/>
      <c r="I136" s="380"/>
    </row>
    <row r="137" spans="1:9" ht="45" x14ac:dyDescent="0.25">
      <c r="A137" s="512">
        <v>6</v>
      </c>
      <c r="B137" s="130" t="s">
        <v>393</v>
      </c>
      <c r="C137" s="358" t="s">
        <v>401</v>
      </c>
      <c r="D137" s="131" t="s">
        <v>394</v>
      </c>
      <c r="E137" s="131" t="s">
        <v>395</v>
      </c>
      <c r="F137" s="349" t="s">
        <v>396</v>
      </c>
      <c r="G137" s="349" t="s">
        <v>397</v>
      </c>
      <c r="H137" s="349" t="s">
        <v>398</v>
      </c>
      <c r="I137" s="346" t="s">
        <v>399</v>
      </c>
    </row>
    <row r="138" spans="1:9" ht="105" customHeight="1" x14ac:dyDescent="0.25">
      <c r="A138" s="513"/>
      <c r="B138" s="132" t="s">
        <v>553</v>
      </c>
      <c r="C138" s="359"/>
      <c r="D138" s="133">
        <f>'Развитие талантов'!D25</f>
        <v>0</v>
      </c>
      <c r="E138" s="205"/>
      <c r="F138" s="350"/>
      <c r="G138" s="350"/>
      <c r="H138" s="350"/>
      <c r="I138" s="347"/>
    </row>
    <row r="139" spans="1:9" ht="15.75" thickBot="1" x14ac:dyDescent="0.3">
      <c r="A139" s="514"/>
      <c r="B139" s="134" t="s">
        <v>400</v>
      </c>
      <c r="C139" s="360"/>
      <c r="D139" s="135" t="s">
        <v>402</v>
      </c>
      <c r="E139" s="135" t="s">
        <v>403</v>
      </c>
      <c r="F139" s="351"/>
      <c r="G139" s="351"/>
      <c r="H139" s="351"/>
      <c r="I139" s="352"/>
    </row>
    <row r="140" spans="1:9" x14ac:dyDescent="0.25">
      <c r="A140" s="513"/>
      <c r="B140" s="516" t="s">
        <v>554</v>
      </c>
      <c r="C140" s="142" t="s">
        <v>405</v>
      </c>
      <c r="D140" s="206"/>
      <c r="E140" s="206"/>
      <c r="F140" s="404"/>
      <c r="G140" s="404"/>
      <c r="H140" s="404"/>
      <c r="I140" s="414"/>
    </row>
    <row r="141" spans="1:9" x14ac:dyDescent="0.25">
      <c r="A141" s="513"/>
      <c r="B141" s="517"/>
      <c r="C141" s="149" t="s">
        <v>492</v>
      </c>
      <c r="D141" s="194"/>
      <c r="E141" s="194"/>
      <c r="F141" s="382"/>
      <c r="G141" s="382"/>
      <c r="H141" s="382"/>
      <c r="I141" s="379"/>
    </row>
    <row r="142" spans="1:9" ht="15.75" thickBot="1" x14ac:dyDescent="0.3">
      <c r="A142" s="513"/>
      <c r="B142" s="518"/>
      <c r="C142" s="140" t="s">
        <v>429</v>
      </c>
      <c r="D142" s="198"/>
      <c r="E142" s="198"/>
      <c r="F142" s="383"/>
      <c r="G142" s="383"/>
      <c r="H142" s="383"/>
      <c r="I142" s="380"/>
    </row>
    <row r="143" spans="1:9" x14ac:dyDescent="0.25">
      <c r="A143" s="513"/>
      <c r="B143" s="516" t="s">
        <v>555</v>
      </c>
      <c r="C143" s="142" t="s">
        <v>527</v>
      </c>
      <c r="D143" s="206"/>
      <c r="E143" s="206"/>
      <c r="F143" s="404"/>
      <c r="G143" s="404"/>
      <c r="H143" s="404"/>
      <c r="I143" s="414"/>
    </row>
    <row r="144" spans="1:9" x14ac:dyDescent="0.25">
      <c r="A144" s="513"/>
      <c r="B144" s="517"/>
      <c r="C144" s="138" t="s">
        <v>556</v>
      </c>
      <c r="D144" s="194"/>
      <c r="E144" s="194"/>
      <c r="F144" s="382"/>
      <c r="G144" s="382"/>
      <c r="H144" s="382"/>
      <c r="I144" s="379"/>
    </row>
    <row r="145" spans="1:9" ht="15.75" thickBot="1" x14ac:dyDescent="0.3">
      <c r="A145" s="513"/>
      <c r="B145" s="518"/>
      <c r="C145" s="140" t="s">
        <v>557</v>
      </c>
      <c r="D145" s="198"/>
      <c r="E145" s="198"/>
      <c r="F145" s="383"/>
      <c r="G145" s="383"/>
      <c r="H145" s="383"/>
      <c r="I145" s="380"/>
    </row>
    <row r="146" spans="1:9" x14ac:dyDescent="0.25">
      <c r="A146" s="513"/>
      <c r="B146" s="516" t="s">
        <v>558</v>
      </c>
      <c r="C146" s="142" t="s">
        <v>415</v>
      </c>
      <c r="D146" s="206"/>
      <c r="E146" s="206"/>
      <c r="F146" s="404"/>
      <c r="G146" s="404"/>
      <c r="H146" s="404"/>
      <c r="I146" s="414"/>
    </row>
    <row r="147" spans="1:9" x14ac:dyDescent="0.25">
      <c r="A147" s="513"/>
      <c r="B147" s="517"/>
      <c r="C147" s="138" t="s">
        <v>518</v>
      </c>
      <c r="D147" s="194"/>
      <c r="E147" s="194"/>
      <c r="F147" s="382"/>
      <c r="G147" s="382"/>
      <c r="H147" s="382"/>
      <c r="I147" s="379"/>
    </row>
    <row r="148" spans="1:9" ht="15.75" thickBot="1" x14ac:dyDescent="0.3">
      <c r="A148" s="513"/>
      <c r="B148" s="518"/>
      <c r="C148" s="140" t="s">
        <v>519</v>
      </c>
      <c r="D148" s="198"/>
      <c r="E148" s="198"/>
      <c r="F148" s="383"/>
      <c r="G148" s="383"/>
      <c r="H148" s="383"/>
      <c r="I148" s="380"/>
    </row>
    <row r="149" spans="1:9" x14ac:dyDescent="0.25">
      <c r="A149" s="513"/>
      <c r="B149" s="516" t="s">
        <v>559</v>
      </c>
      <c r="C149" s="142" t="s">
        <v>405</v>
      </c>
      <c r="D149" s="206"/>
      <c r="E149" s="206"/>
      <c r="F149" s="404"/>
      <c r="G149" s="404"/>
      <c r="H149" s="404"/>
      <c r="I149" s="414"/>
    </row>
    <row r="150" spans="1:9" x14ac:dyDescent="0.25">
      <c r="A150" s="513"/>
      <c r="B150" s="517"/>
      <c r="C150" s="138" t="s">
        <v>492</v>
      </c>
      <c r="D150" s="194"/>
      <c r="E150" s="194"/>
      <c r="F150" s="382"/>
      <c r="G150" s="382"/>
      <c r="H150" s="382"/>
      <c r="I150" s="379"/>
    </row>
    <row r="151" spans="1:9" ht="31.5" customHeight="1" thickBot="1" x14ac:dyDescent="0.3">
      <c r="A151" s="513"/>
      <c r="B151" s="518"/>
      <c r="C151" s="140" t="s">
        <v>429</v>
      </c>
      <c r="D151" s="198"/>
      <c r="E151" s="198"/>
      <c r="F151" s="383"/>
      <c r="G151" s="383"/>
      <c r="H151" s="383"/>
      <c r="I151" s="380"/>
    </row>
    <row r="152" spans="1:9" x14ac:dyDescent="0.25">
      <c r="A152" s="513"/>
      <c r="B152" s="516" t="s">
        <v>560</v>
      </c>
      <c r="C152" s="142" t="s">
        <v>561</v>
      </c>
      <c r="D152" s="206"/>
      <c r="E152" s="206"/>
      <c r="F152" s="404"/>
      <c r="G152" s="404"/>
      <c r="H152" s="404"/>
      <c r="I152" s="414"/>
    </row>
    <row r="153" spans="1:9" ht="30" x14ac:dyDescent="0.25">
      <c r="A153" s="513"/>
      <c r="B153" s="517"/>
      <c r="C153" s="150" t="s">
        <v>562</v>
      </c>
      <c r="D153" s="194"/>
      <c r="E153" s="194"/>
      <c r="F153" s="382"/>
      <c r="G153" s="382"/>
      <c r="H153" s="382"/>
      <c r="I153" s="379"/>
    </row>
    <row r="154" spans="1:9" ht="107.25" customHeight="1" thickBot="1" x14ac:dyDescent="0.3">
      <c r="A154" s="514"/>
      <c r="B154" s="518"/>
      <c r="C154" s="140" t="s">
        <v>563</v>
      </c>
      <c r="D154" s="198"/>
      <c r="E154" s="198"/>
      <c r="F154" s="383"/>
      <c r="G154" s="383"/>
      <c r="H154" s="383"/>
      <c r="I154" s="380"/>
    </row>
    <row r="155" spans="1:9" ht="45" x14ac:dyDescent="0.25">
      <c r="A155" s="512">
        <v>7</v>
      </c>
      <c r="B155" s="130" t="s">
        <v>393</v>
      </c>
      <c r="C155" s="358" t="s">
        <v>401</v>
      </c>
      <c r="D155" s="131" t="s">
        <v>394</v>
      </c>
      <c r="E155" s="131" t="s">
        <v>395</v>
      </c>
      <c r="F155" s="349" t="s">
        <v>396</v>
      </c>
      <c r="G155" s="349" t="s">
        <v>397</v>
      </c>
      <c r="H155" s="349" t="s">
        <v>398</v>
      </c>
      <c r="I155" s="346" t="s">
        <v>399</v>
      </c>
    </row>
    <row r="156" spans="1:9" ht="105" customHeight="1" x14ac:dyDescent="0.25">
      <c r="A156" s="513"/>
      <c r="B156" s="132" t="s">
        <v>564</v>
      </c>
      <c r="C156" s="359"/>
      <c r="D156" s="133">
        <f>ШТО!D5</f>
        <v>0</v>
      </c>
      <c r="E156" s="205"/>
      <c r="F156" s="350"/>
      <c r="G156" s="350"/>
      <c r="H156" s="350"/>
      <c r="I156" s="347"/>
    </row>
    <row r="157" spans="1:9" ht="15.75" thickBot="1" x14ac:dyDescent="0.3">
      <c r="A157" s="514"/>
      <c r="B157" s="134" t="s">
        <v>400</v>
      </c>
      <c r="C157" s="360"/>
      <c r="D157" s="135" t="s">
        <v>402</v>
      </c>
      <c r="E157" s="135" t="s">
        <v>403</v>
      </c>
      <c r="F157" s="351"/>
      <c r="G157" s="351"/>
      <c r="H157" s="351"/>
      <c r="I157" s="352"/>
    </row>
    <row r="158" spans="1:9" x14ac:dyDescent="0.25">
      <c r="A158" s="508"/>
      <c r="B158" s="403" t="s">
        <v>565</v>
      </c>
      <c r="C158" s="142" t="s">
        <v>566</v>
      </c>
      <c r="D158" s="206"/>
      <c r="E158" s="206"/>
      <c r="F158" s="404"/>
      <c r="G158" s="404"/>
      <c r="H158" s="404"/>
      <c r="I158" s="414"/>
    </row>
    <row r="159" spans="1:9" x14ac:dyDescent="0.25">
      <c r="A159" s="509"/>
      <c r="B159" s="392"/>
      <c r="C159" s="149" t="s">
        <v>567</v>
      </c>
      <c r="D159" s="194"/>
      <c r="E159" s="194"/>
      <c r="F159" s="382"/>
      <c r="G159" s="382"/>
      <c r="H159" s="382"/>
      <c r="I159" s="379"/>
    </row>
    <row r="160" spans="1:9" ht="15.75" thickBot="1" x14ac:dyDescent="0.3">
      <c r="A160" s="509"/>
      <c r="B160" s="393"/>
      <c r="C160" s="140" t="s">
        <v>568</v>
      </c>
      <c r="D160" s="198"/>
      <c r="E160" s="198"/>
      <c r="F160" s="515"/>
      <c r="G160" s="515"/>
      <c r="H160" s="515"/>
      <c r="I160" s="525"/>
    </row>
    <row r="161" spans="1:9" x14ac:dyDescent="0.25">
      <c r="A161" s="509"/>
      <c r="B161" s="403" t="s">
        <v>569</v>
      </c>
      <c r="C161" s="142" t="s">
        <v>570</v>
      </c>
      <c r="D161" s="206"/>
      <c r="E161" s="206"/>
      <c r="F161" s="382"/>
      <c r="G161" s="382"/>
      <c r="H161" s="382"/>
      <c r="I161" s="382"/>
    </row>
    <row r="162" spans="1:9" x14ac:dyDescent="0.25">
      <c r="A162" s="509"/>
      <c r="B162" s="392"/>
      <c r="C162" s="138" t="s">
        <v>571</v>
      </c>
      <c r="D162" s="194"/>
      <c r="E162" s="194"/>
      <c r="F162" s="382"/>
      <c r="G162" s="382"/>
      <c r="H162" s="382"/>
      <c r="I162" s="382"/>
    </row>
    <row r="163" spans="1:9" ht="15.75" thickBot="1" x14ac:dyDescent="0.3">
      <c r="A163" s="509"/>
      <c r="B163" s="393"/>
      <c r="C163" s="140" t="s">
        <v>572</v>
      </c>
      <c r="D163" s="198"/>
      <c r="E163" s="198"/>
      <c r="F163" s="382"/>
      <c r="G163" s="382"/>
      <c r="H163" s="382"/>
      <c r="I163" s="382"/>
    </row>
    <row r="164" spans="1:9" x14ac:dyDescent="0.25">
      <c r="A164" s="509"/>
      <c r="B164" s="403" t="s">
        <v>573</v>
      </c>
      <c r="C164" s="142" t="s">
        <v>405</v>
      </c>
      <c r="D164" s="206"/>
      <c r="E164" s="206"/>
      <c r="F164" s="382"/>
      <c r="G164" s="382"/>
      <c r="H164" s="382"/>
      <c r="I164" s="382"/>
    </row>
    <row r="165" spans="1:9" x14ac:dyDescent="0.25">
      <c r="A165" s="509"/>
      <c r="B165" s="392"/>
      <c r="C165" s="138" t="s">
        <v>492</v>
      </c>
      <c r="D165" s="194"/>
      <c r="E165" s="194"/>
      <c r="F165" s="382"/>
      <c r="G165" s="382"/>
      <c r="H165" s="382"/>
      <c r="I165" s="382"/>
    </row>
    <row r="166" spans="1:9" ht="15.75" thickBot="1" x14ac:dyDescent="0.3">
      <c r="A166" s="509"/>
      <c r="B166" s="393"/>
      <c r="C166" s="140" t="s">
        <v>429</v>
      </c>
      <c r="D166" s="198"/>
      <c r="E166" s="198"/>
      <c r="F166" s="382"/>
      <c r="G166" s="382"/>
      <c r="H166" s="382"/>
      <c r="I166" s="382"/>
    </row>
    <row r="167" spans="1:9" x14ac:dyDescent="0.25">
      <c r="A167" s="509"/>
      <c r="B167" s="403" t="s">
        <v>574</v>
      </c>
      <c r="C167" s="142" t="s">
        <v>405</v>
      </c>
      <c r="D167" s="206"/>
      <c r="E167" s="206"/>
      <c r="F167" s="382"/>
      <c r="G167" s="382"/>
      <c r="H167" s="382"/>
      <c r="I167" s="382"/>
    </row>
    <row r="168" spans="1:9" x14ac:dyDescent="0.25">
      <c r="A168" s="509"/>
      <c r="B168" s="392"/>
      <c r="C168" s="138" t="s">
        <v>492</v>
      </c>
      <c r="D168" s="194"/>
      <c r="E168" s="194"/>
      <c r="F168" s="382"/>
      <c r="G168" s="382"/>
      <c r="H168" s="382"/>
      <c r="I168" s="382"/>
    </row>
    <row r="169" spans="1:9" ht="31.5" customHeight="1" thickBot="1" x14ac:dyDescent="0.3">
      <c r="A169" s="509"/>
      <c r="B169" s="393"/>
      <c r="C169" s="140" t="s">
        <v>429</v>
      </c>
      <c r="D169" s="198"/>
      <c r="E169" s="198"/>
      <c r="F169" s="382"/>
      <c r="G169" s="382"/>
      <c r="H169" s="382"/>
      <c r="I169" s="382"/>
    </row>
    <row r="170" spans="1:9" x14ac:dyDescent="0.25">
      <c r="A170" s="509"/>
      <c r="B170" s="403" t="s">
        <v>575</v>
      </c>
      <c r="C170" s="142" t="s">
        <v>576</v>
      </c>
      <c r="D170" s="206"/>
      <c r="E170" s="206"/>
      <c r="F170" s="382"/>
      <c r="G170" s="382"/>
      <c r="H170" s="382"/>
      <c r="I170" s="382"/>
    </row>
    <row r="171" spans="1:9" x14ac:dyDescent="0.25">
      <c r="A171" s="509"/>
      <c r="B171" s="392"/>
      <c r="C171" s="150" t="s">
        <v>577</v>
      </c>
      <c r="D171" s="194"/>
      <c r="E171" s="194"/>
      <c r="F171" s="382"/>
      <c r="G171" s="382"/>
      <c r="H171" s="382"/>
      <c r="I171" s="382"/>
    </row>
    <row r="172" spans="1:9" ht="31.5" customHeight="1" thickBot="1" x14ac:dyDescent="0.3">
      <c r="A172" s="510"/>
      <c r="B172" s="393"/>
      <c r="C172" s="140" t="s">
        <v>578</v>
      </c>
      <c r="D172" s="198"/>
      <c r="E172" s="198"/>
      <c r="F172" s="382"/>
      <c r="G172" s="382"/>
      <c r="H172" s="382"/>
      <c r="I172" s="382"/>
    </row>
    <row r="173" spans="1:9" ht="45" x14ac:dyDescent="0.25">
      <c r="A173" s="508">
        <v>8</v>
      </c>
      <c r="B173" s="130" t="s">
        <v>393</v>
      </c>
      <c r="C173" s="358" t="s">
        <v>401</v>
      </c>
      <c r="D173" s="131" t="s">
        <v>394</v>
      </c>
      <c r="E173" s="131" t="s">
        <v>395</v>
      </c>
      <c r="F173" s="349" t="s">
        <v>396</v>
      </c>
      <c r="G173" s="349" t="s">
        <v>397</v>
      </c>
      <c r="H173" s="349" t="s">
        <v>398</v>
      </c>
      <c r="I173" s="346" t="s">
        <v>399</v>
      </c>
    </row>
    <row r="174" spans="1:9" ht="105" customHeight="1" x14ac:dyDescent="0.25">
      <c r="A174" s="509"/>
      <c r="B174" s="132" t="s">
        <v>163</v>
      </c>
      <c r="C174" s="359"/>
      <c r="D174" s="133">
        <f>ШТО!D9</f>
        <v>0</v>
      </c>
      <c r="E174" s="205"/>
      <c r="F174" s="350"/>
      <c r="G174" s="350"/>
      <c r="H174" s="350"/>
      <c r="I174" s="347"/>
    </row>
    <row r="175" spans="1:9" ht="15.75" thickBot="1" x14ac:dyDescent="0.3">
      <c r="A175" s="510"/>
      <c r="B175" s="134" t="s">
        <v>400</v>
      </c>
      <c r="C175" s="360"/>
      <c r="D175" s="135" t="s">
        <v>402</v>
      </c>
      <c r="E175" s="135" t="s">
        <v>403</v>
      </c>
      <c r="F175" s="351"/>
      <c r="G175" s="351"/>
      <c r="H175" s="351"/>
      <c r="I175" s="352"/>
    </row>
    <row r="176" spans="1:9" x14ac:dyDescent="0.25">
      <c r="A176" s="508"/>
      <c r="B176" s="403" t="s">
        <v>579</v>
      </c>
      <c r="C176" s="142" t="s">
        <v>580</v>
      </c>
      <c r="D176" s="206"/>
      <c r="E176" s="206"/>
      <c r="F176" s="404"/>
      <c r="G176" s="404"/>
      <c r="H176" s="404"/>
      <c r="I176" s="414"/>
    </row>
    <row r="177" spans="1:9" x14ac:dyDescent="0.25">
      <c r="A177" s="509"/>
      <c r="B177" s="392"/>
      <c r="C177" s="149" t="s">
        <v>581</v>
      </c>
      <c r="D177" s="194"/>
      <c r="E177" s="194"/>
      <c r="F177" s="382"/>
      <c r="G177" s="382"/>
      <c r="H177" s="382"/>
      <c r="I177" s="379"/>
    </row>
    <row r="178" spans="1:9" ht="15.75" thickBot="1" x14ac:dyDescent="0.3">
      <c r="A178" s="509"/>
      <c r="B178" s="393"/>
      <c r="C178" s="140" t="s">
        <v>582</v>
      </c>
      <c r="D178" s="198"/>
      <c r="E178" s="198"/>
      <c r="F178" s="383"/>
      <c r="G178" s="383"/>
      <c r="H178" s="383"/>
      <c r="I178" s="380"/>
    </row>
    <row r="179" spans="1:9" x14ac:dyDescent="0.25">
      <c r="A179" s="509"/>
      <c r="B179" s="403" t="s">
        <v>583</v>
      </c>
      <c r="C179" s="142" t="s">
        <v>405</v>
      </c>
      <c r="D179" s="206"/>
      <c r="E179" s="206"/>
      <c r="F179" s="404"/>
      <c r="G179" s="404"/>
      <c r="H179" s="404"/>
      <c r="I179" s="414"/>
    </row>
    <row r="180" spans="1:9" x14ac:dyDescent="0.25">
      <c r="A180" s="509"/>
      <c r="B180" s="392"/>
      <c r="C180" s="138" t="s">
        <v>492</v>
      </c>
      <c r="D180" s="194"/>
      <c r="E180" s="194"/>
      <c r="F180" s="382"/>
      <c r="G180" s="382"/>
      <c r="H180" s="382"/>
      <c r="I180" s="379"/>
    </row>
    <row r="181" spans="1:9" ht="15.75" thickBot="1" x14ac:dyDescent="0.3">
      <c r="A181" s="509"/>
      <c r="B181" s="393"/>
      <c r="C181" s="140" t="s">
        <v>429</v>
      </c>
      <c r="D181" s="198"/>
      <c r="E181" s="198"/>
      <c r="F181" s="383"/>
      <c r="G181" s="383"/>
      <c r="H181" s="383"/>
      <c r="I181" s="380"/>
    </row>
    <row r="182" spans="1:9" x14ac:dyDescent="0.25">
      <c r="A182" s="509"/>
      <c r="B182" s="403" t="s">
        <v>584</v>
      </c>
      <c r="C182" s="142" t="s">
        <v>585</v>
      </c>
      <c r="D182" s="206"/>
      <c r="E182" s="206"/>
      <c r="F182" s="404"/>
      <c r="G182" s="404"/>
      <c r="H182" s="404"/>
      <c r="I182" s="414"/>
    </row>
    <row r="183" spans="1:9" x14ac:dyDescent="0.25">
      <c r="A183" s="509"/>
      <c r="B183" s="392"/>
      <c r="C183" s="138" t="s">
        <v>586</v>
      </c>
      <c r="D183" s="194"/>
      <c r="E183" s="194"/>
      <c r="F183" s="382"/>
      <c r="G183" s="382"/>
      <c r="H183" s="382"/>
      <c r="I183" s="379"/>
    </row>
    <row r="184" spans="1:9" ht="15.75" thickBot="1" x14ac:dyDescent="0.3">
      <c r="A184" s="509"/>
      <c r="B184" s="393"/>
      <c r="C184" s="140" t="s">
        <v>587</v>
      </c>
      <c r="D184" s="198"/>
      <c r="E184" s="198"/>
      <c r="F184" s="383"/>
      <c r="G184" s="383"/>
      <c r="H184" s="383"/>
      <c r="I184" s="380"/>
    </row>
    <row r="185" spans="1:9" x14ac:dyDescent="0.25">
      <c r="A185" s="509"/>
      <c r="B185" s="403" t="s">
        <v>588</v>
      </c>
      <c r="C185" s="142" t="s">
        <v>415</v>
      </c>
      <c r="D185" s="206"/>
      <c r="E185" s="206"/>
      <c r="F185" s="404"/>
      <c r="G185" s="404"/>
      <c r="H185" s="404"/>
      <c r="I185" s="414"/>
    </row>
    <row r="186" spans="1:9" x14ac:dyDescent="0.25">
      <c r="A186" s="509"/>
      <c r="B186" s="392"/>
      <c r="C186" s="149" t="s">
        <v>581</v>
      </c>
      <c r="D186" s="194"/>
      <c r="E186" s="194"/>
      <c r="F186" s="382"/>
      <c r="G186" s="382"/>
      <c r="H186" s="382"/>
      <c r="I186" s="379"/>
    </row>
    <row r="187" spans="1:9" ht="31.5" customHeight="1" thickBot="1" x14ac:dyDescent="0.3">
      <c r="A187" s="509"/>
      <c r="B187" s="393"/>
      <c r="C187" s="140" t="s">
        <v>582</v>
      </c>
      <c r="D187" s="198"/>
      <c r="E187" s="198"/>
      <c r="F187" s="383"/>
      <c r="G187" s="383"/>
      <c r="H187" s="383"/>
      <c r="I187" s="380"/>
    </row>
    <row r="188" spans="1:9" x14ac:dyDescent="0.25">
      <c r="A188" s="509"/>
      <c r="B188" s="403" t="s">
        <v>589</v>
      </c>
      <c r="C188" s="142" t="s">
        <v>580</v>
      </c>
      <c r="D188" s="206"/>
      <c r="E188" s="206"/>
      <c r="F188" s="404"/>
      <c r="G188" s="404"/>
      <c r="H188" s="404"/>
      <c r="I188" s="414"/>
    </row>
    <row r="189" spans="1:9" x14ac:dyDescent="0.25">
      <c r="A189" s="509"/>
      <c r="B189" s="392"/>
      <c r="C189" s="150" t="s">
        <v>590</v>
      </c>
      <c r="D189" s="194"/>
      <c r="E189" s="194"/>
      <c r="F189" s="382"/>
      <c r="G189" s="382"/>
      <c r="H189" s="382"/>
      <c r="I189" s="379"/>
    </row>
    <row r="190" spans="1:9" ht="28.5" customHeight="1" thickBot="1" x14ac:dyDescent="0.3">
      <c r="A190" s="509"/>
      <c r="B190" s="393"/>
      <c r="C190" s="140" t="s">
        <v>582</v>
      </c>
      <c r="D190" s="198"/>
      <c r="E190" s="198"/>
      <c r="F190" s="383"/>
      <c r="G190" s="383"/>
      <c r="H190" s="383"/>
      <c r="I190" s="380"/>
    </row>
    <row r="191" spans="1:9" x14ac:dyDescent="0.25">
      <c r="A191" s="509"/>
      <c r="B191" s="403" t="s">
        <v>588</v>
      </c>
      <c r="C191" s="142" t="s">
        <v>415</v>
      </c>
      <c r="D191" s="206"/>
      <c r="E191" s="206"/>
      <c r="F191" s="404"/>
      <c r="G191" s="404"/>
      <c r="H191" s="404"/>
      <c r="I191" s="414"/>
    </row>
    <row r="192" spans="1:9" x14ac:dyDescent="0.25">
      <c r="A192" s="509"/>
      <c r="B192" s="392"/>
      <c r="C192" s="149" t="s">
        <v>581</v>
      </c>
      <c r="D192" s="194"/>
      <c r="E192" s="194"/>
      <c r="F192" s="382"/>
      <c r="G192" s="382"/>
      <c r="H192" s="382"/>
      <c r="I192" s="379"/>
    </row>
    <row r="193" spans="1:9" ht="31.5" customHeight="1" thickBot="1" x14ac:dyDescent="0.3">
      <c r="A193" s="509"/>
      <c r="B193" s="393"/>
      <c r="C193" s="140" t="s">
        <v>582</v>
      </c>
      <c r="D193" s="198"/>
      <c r="E193" s="198"/>
      <c r="F193" s="383"/>
      <c r="G193" s="383"/>
      <c r="H193" s="383"/>
      <c r="I193" s="380"/>
    </row>
    <row r="194" spans="1:9" x14ac:dyDescent="0.25">
      <c r="A194" s="509"/>
      <c r="B194" s="403" t="s">
        <v>591</v>
      </c>
      <c r="C194" s="142" t="s">
        <v>415</v>
      </c>
      <c r="D194" s="206"/>
      <c r="E194" s="206"/>
      <c r="F194" s="404"/>
      <c r="G194" s="404"/>
      <c r="H194" s="404"/>
      <c r="I194" s="414"/>
    </row>
    <row r="195" spans="1:9" x14ac:dyDescent="0.25">
      <c r="A195" s="509"/>
      <c r="B195" s="392"/>
      <c r="C195" s="149" t="s">
        <v>581</v>
      </c>
      <c r="D195" s="194"/>
      <c r="E195" s="194"/>
      <c r="F195" s="382"/>
      <c r="G195" s="382"/>
      <c r="H195" s="382"/>
      <c r="I195" s="379"/>
    </row>
    <row r="196" spans="1:9" ht="31.5" customHeight="1" thickBot="1" x14ac:dyDescent="0.3">
      <c r="A196" s="509"/>
      <c r="B196" s="393"/>
      <c r="C196" s="140" t="s">
        <v>582</v>
      </c>
      <c r="D196" s="198"/>
      <c r="E196" s="198"/>
      <c r="F196" s="383"/>
      <c r="G196" s="383"/>
      <c r="H196" s="383"/>
      <c r="I196" s="380"/>
    </row>
    <row r="197" spans="1:9" x14ac:dyDescent="0.25">
      <c r="A197" s="509"/>
      <c r="B197" s="403" t="s">
        <v>592</v>
      </c>
      <c r="C197" s="142" t="s">
        <v>415</v>
      </c>
      <c r="D197" s="206"/>
      <c r="E197" s="206"/>
      <c r="F197" s="404"/>
      <c r="G197" s="404"/>
      <c r="H197" s="404"/>
      <c r="I197" s="414"/>
    </row>
    <row r="198" spans="1:9" x14ac:dyDescent="0.25">
      <c r="A198" s="509"/>
      <c r="B198" s="392"/>
      <c r="C198" s="149" t="s">
        <v>581</v>
      </c>
      <c r="D198" s="194"/>
      <c r="E198" s="194"/>
      <c r="F198" s="382"/>
      <c r="G198" s="382"/>
      <c r="H198" s="382"/>
      <c r="I198" s="379"/>
    </row>
    <row r="199" spans="1:9" ht="31.5" customHeight="1" thickBot="1" x14ac:dyDescent="0.3">
      <c r="A199" s="509"/>
      <c r="B199" s="393"/>
      <c r="C199" s="140" t="s">
        <v>582</v>
      </c>
      <c r="D199" s="198"/>
      <c r="E199" s="198"/>
      <c r="F199" s="383"/>
      <c r="G199" s="383"/>
      <c r="H199" s="383"/>
      <c r="I199" s="380"/>
    </row>
    <row r="200" spans="1:9" x14ac:dyDescent="0.25">
      <c r="A200" s="509"/>
      <c r="B200" s="403" t="s">
        <v>593</v>
      </c>
      <c r="C200" s="142" t="s">
        <v>502</v>
      </c>
      <c r="D200" s="206"/>
      <c r="E200" s="206"/>
      <c r="F200" s="404"/>
      <c r="G200" s="404"/>
      <c r="H200" s="404"/>
      <c r="I200" s="414"/>
    </row>
    <row r="201" spans="1:9" x14ac:dyDescent="0.25">
      <c r="A201" s="509"/>
      <c r="B201" s="392"/>
      <c r="C201" s="149" t="s">
        <v>581</v>
      </c>
      <c r="D201" s="194"/>
      <c r="E201" s="194"/>
      <c r="F201" s="382"/>
      <c r="G201" s="382"/>
      <c r="H201" s="382"/>
      <c r="I201" s="379"/>
    </row>
    <row r="202" spans="1:9" ht="31.5" customHeight="1" thickBot="1" x14ac:dyDescent="0.3">
      <c r="A202" s="510"/>
      <c r="B202" s="393"/>
      <c r="C202" s="140" t="s">
        <v>594</v>
      </c>
      <c r="D202" s="198"/>
      <c r="E202" s="198"/>
      <c r="F202" s="383"/>
      <c r="G202" s="383"/>
      <c r="H202" s="383"/>
      <c r="I202" s="380"/>
    </row>
    <row r="203" spans="1:9" ht="45" x14ac:dyDescent="0.25">
      <c r="A203" s="508">
        <v>9</v>
      </c>
      <c r="B203" s="130" t="s">
        <v>393</v>
      </c>
      <c r="C203" s="358" t="s">
        <v>401</v>
      </c>
      <c r="D203" s="131" t="s">
        <v>394</v>
      </c>
      <c r="E203" s="131" t="s">
        <v>395</v>
      </c>
      <c r="F203" s="349" t="s">
        <v>396</v>
      </c>
      <c r="G203" s="349" t="s">
        <v>397</v>
      </c>
      <c r="H203" s="349" t="s">
        <v>398</v>
      </c>
      <c r="I203" s="346" t="s">
        <v>399</v>
      </c>
    </row>
    <row r="204" spans="1:9" ht="48.75" customHeight="1" x14ac:dyDescent="0.25">
      <c r="A204" s="509"/>
      <c r="B204" s="132" t="s">
        <v>165</v>
      </c>
      <c r="C204" s="359"/>
      <c r="D204" s="133">
        <f>ШТО!D11</f>
        <v>0</v>
      </c>
      <c r="E204" s="205"/>
      <c r="F204" s="350"/>
      <c r="G204" s="350"/>
      <c r="H204" s="350"/>
      <c r="I204" s="347"/>
    </row>
    <row r="205" spans="1:9" ht="15.75" thickBot="1" x14ac:dyDescent="0.3">
      <c r="A205" s="510"/>
      <c r="B205" s="134" t="s">
        <v>400</v>
      </c>
      <c r="C205" s="360"/>
      <c r="D205" s="135" t="s">
        <v>402</v>
      </c>
      <c r="E205" s="135" t="s">
        <v>403</v>
      </c>
      <c r="F205" s="351"/>
      <c r="G205" s="351"/>
      <c r="H205" s="351"/>
      <c r="I205" s="352"/>
    </row>
    <row r="206" spans="1:9" x14ac:dyDescent="0.25">
      <c r="A206" s="508"/>
      <c r="B206" s="403" t="s">
        <v>595</v>
      </c>
      <c r="C206" s="142" t="s">
        <v>580</v>
      </c>
      <c r="D206" s="206"/>
      <c r="E206" s="206"/>
      <c r="F206" s="404"/>
      <c r="G206" s="404"/>
      <c r="H206" s="404"/>
      <c r="I206" s="414"/>
    </row>
    <row r="207" spans="1:9" x14ac:dyDescent="0.25">
      <c r="A207" s="509"/>
      <c r="B207" s="392"/>
      <c r="C207" s="149" t="s">
        <v>596</v>
      </c>
      <c r="D207" s="194"/>
      <c r="E207" s="194"/>
      <c r="F207" s="382"/>
      <c r="G207" s="382"/>
      <c r="H207" s="382"/>
      <c r="I207" s="379"/>
    </row>
    <row r="208" spans="1:9" ht="15.75" thickBot="1" x14ac:dyDescent="0.3">
      <c r="A208" s="509"/>
      <c r="B208" s="393"/>
      <c r="C208" s="140" t="s">
        <v>582</v>
      </c>
      <c r="D208" s="198"/>
      <c r="E208" s="198"/>
      <c r="F208" s="383"/>
      <c r="G208" s="383"/>
      <c r="H208" s="383"/>
      <c r="I208" s="380"/>
    </row>
    <row r="209" spans="1:9" x14ac:dyDescent="0.25">
      <c r="A209" s="509"/>
      <c r="B209" s="403" t="s">
        <v>597</v>
      </c>
      <c r="C209" s="142" t="s">
        <v>405</v>
      </c>
      <c r="D209" s="206"/>
      <c r="E209" s="206"/>
      <c r="F209" s="404"/>
      <c r="G209" s="404"/>
      <c r="H209" s="404"/>
      <c r="I209" s="414"/>
    </row>
    <row r="210" spans="1:9" x14ac:dyDescent="0.25">
      <c r="A210" s="509"/>
      <c r="B210" s="392"/>
      <c r="C210" s="138" t="s">
        <v>492</v>
      </c>
      <c r="D210" s="194"/>
      <c r="E210" s="194"/>
      <c r="F210" s="382"/>
      <c r="G210" s="382"/>
      <c r="H210" s="382"/>
      <c r="I210" s="379"/>
    </row>
    <row r="211" spans="1:9" ht="15.75" thickBot="1" x14ac:dyDescent="0.3">
      <c r="A211" s="509"/>
      <c r="B211" s="393"/>
      <c r="C211" s="140" t="s">
        <v>429</v>
      </c>
      <c r="D211" s="198"/>
      <c r="E211" s="198"/>
      <c r="F211" s="383"/>
      <c r="G211" s="383"/>
      <c r="H211" s="383"/>
      <c r="I211" s="380"/>
    </row>
    <row r="212" spans="1:9" x14ac:dyDescent="0.25">
      <c r="A212" s="509"/>
      <c r="B212" s="403" t="s">
        <v>598</v>
      </c>
      <c r="C212" s="142" t="s">
        <v>405</v>
      </c>
      <c r="D212" s="206"/>
      <c r="E212" s="206"/>
      <c r="F212" s="404"/>
      <c r="G212" s="404"/>
      <c r="H212" s="404"/>
      <c r="I212" s="414"/>
    </row>
    <row r="213" spans="1:9" x14ac:dyDescent="0.25">
      <c r="A213" s="509"/>
      <c r="B213" s="392"/>
      <c r="C213" s="138" t="s">
        <v>492</v>
      </c>
      <c r="D213" s="194"/>
      <c r="E213" s="194"/>
      <c r="F213" s="382"/>
      <c r="G213" s="382"/>
      <c r="H213" s="382"/>
      <c r="I213" s="379"/>
    </row>
    <row r="214" spans="1:9" ht="15.75" thickBot="1" x14ac:dyDescent="0.3">
      <c r="A214" s="509"/>
      <c r="B214" s="393"/>
      <c r="C214" s="140" t="s">
        <v>429</v>
      </c>
      <c r="D214" s="198"/>
      <c r="E214" s="198"/>
      <c r="F214" s="383"/>
      <c r="G214" s="383"/>
      <c r="H214" s="383"/>
      <c r="I214" s="380"/>
    </row>
    <row r="215" spans="1:9" x14ac:dyDescent="0.25">
      <c r="A215" s="509"/>
      <c r="B215" s="403" t="s">
        <v>599</v>
      </c>
      <c r="C215" s="142" t="s">
        <v>502</v>
      </c>
      <c r="D215" s="206"/>
      <c r="E215" s="206"/>
      <c r="F215" s="404"/>
      <c r="G215" s="404"/>
      <c r="H215" s="404"/>
      <c r="I215" s="414"/>
    </row>
    <row r="216" spans="1:9" ht="30" x14ac:dyDescent="0.25">
      <c r="A216" s="509"/>
      <c r="B216" s="392"/>
      <c r="C216" s="149" t="s">
        <v>600</v>
      </c>
      <c r="D216" s="194"/>
      <c r="E216" s="194"/>
      <c r="F216" s="382"/>
      <c r="G216" s="382"/>
      <c r="H216" s="382"/>
      <c r="I216" s="379"/>
    </row>
    <row r="217" spans="1:9" ht="31.5" customHeight="1" thickBot="1" x14ac:dyDescent="0.3">
      <c r="A217" s="509"/>
      <c r="B217" s="393"/>
      <c r="C217" s="140" t="s">
        <v>601</v>
      </c>
      <c r="D217" s="198"/>
      <c r="E217" s="198"/>
      <c r="F217" s="383"/>
      <c r="G217" s="383"/>
      <c r="H217" s="383"/>
      <c r="I217" s="380"/>
    </row>
    <row r="218" spans="1:9" x14ac:dyDescent="0.25">
      <c r="A218" s="509"/>
      <c r="B218" s="403" t="s">
        <v>602</v>
      </c>
      <c r="C218" s="142" t="s">
        <v>585</v>
      </c>
      <c r="D218" s="206"/>
      <c r="E218" s="206"/>
      <c r="F218" s="404"/>
      <c r="G218" s="404"/>
      <c r="H218" s="404"/>
      <c r="I218" s="414"/>
    </row>
    <row r="219" spans="1:9" x14ac:dyDescent="0.25">
      <c r="A219" s="509"/>
      <c r="B219" s="392"/>
      <c r="C219" s="150" t="s">
        <v>586</v>
      </c>
      <c r="D219" s="194"/>
      <c r="E219" s="194"/>
      <c r="F219" s="382"/>
      <c r="G219" s="382"/>
      <c r="H219" s="382"/>
      <c r="I219" s="379"/>
    </row>
    <row r="220" spans="1:9" ht="28.5" customHeight="1" thickBot="1" x14ac:dyDescent="0.3">
      <c r="A220" s="509"/>
      <c r="B220" s="393"/>
      <c r="C220" s="140" t="s">
        <v>587</v>
      </c>
      <c r="D220" s="198"/>
      <c r="E220" s="198"/>
      <c r="F220" s="383"/>
      <c r="G220" s="383"/>
      <c r="H220" s="383"/>
      <c r="I220" s="380"/>
    </row>
    <row r="221" spans="1:9" x14ac:dyDescent="0.25">
      <c r="A221" s="509"/>
      <c r="B221" s="403" t="s">
        <v>603</v>
      </c>
      <c r="C221" s="142" t="s">
        <v>415</v>
      </c>
      <c r="D221" s="206"/>
      <c r="E221" s="206"/>
      <c r="F221" s="404"/>
      <c r="G221" s="404"/>
      <c r="H221" s="404"/>
      <c r="I221" s="414"/>
    </row>
    <row r="222" spans="1:9" x14ac:dyDescent="0.25">
      <c r="A222" s="509"/>
      <c r="B222" s="392"/>
      <c r="C222" s="149" t="s">
        <v>581</v>
      </c>
      <c r="D222" s="194"/>
      <c r="E222" s="194"/>
      <c r="F222" s="382"/>
      <c r="G222" s="382"/>
      <c r="H222" s="382"/>
      <c r="I222" s="379"/>
    </row>
    <row r="223" spans="1:9" ht="31.5" customHeight="1" thickBot="1" x14ac:dyDescent="0.3">
      <c r="A223" s="509"/>
      <c r="B223" s="393"/>
      <c r="C223" s="140" t="s">
        <v>582</v>
      </c>
      <c r="D223" s="198"/>
      <c r="E223" s="198"/>
      <c r="F223" s="383"/>
      <c r="G223" s="383"/>
      <c r="H223" s="383"/>
      <c r="I223" s="380"/>
    </row>
    <row r="224" spans="1:9" x14ac:dyDescent="0.25">
      <c r="A224" s="509"/>
      <c r="B224" s="403" t="s">
        <v>604</v>
      </c>
      <c r="C224" s="142" t="s">
        <v>605</v>
      </c>
      <c r="D224" s="206"/>
      <c r="E224" s="206"/>
      <c r="F224" s="404"/>
      <c r="G224" s="404"/>
      <c r="H224" s="404"/>
      <c r="I224" s="414"/>
    </row>
    <row r="225" spans="1:9" ht="30" x14ac:dyDescent="0.25">
      <c r="A225" s="509"/>
      <c r="B225" s="392"/>
      <c r="C225" s="149" t="s">
        <v>606</v>
      </c>
      <c r="D225" s="194"/>
      <c r="E225" s="194"/>
      <c r="F225" s="382"/>
      <c r="G225" s="382"/>
      <c r="H225" s="382"/>
      <c r="I225" s="379"/>
    </row>
    <row r="226" spans="1:9" ht="31.5" customHeight="1" thickBot="1" x14ac:dyDescent="0.3">
      <c r="A226" s="509"/>
      <c r="B226" s="393"/>
      <c r="C226" s="140" t="s">
        <v>607</v>
      </c>
      <c r="D226" s="198"/>
      <c r="E226" s="198"/>
      <c r="F226" s="383"/>
      <c r="G226" s="383"/>
      <c r="H226" s="383"/>
      <c r="I226" s="380"/>
    </row>
    <row r="227" spans="1:9" x14ac:dyDescent="0.25">
      <c r="A227" s="509"/>
      <c r="B227" s="403" t="s">
        <v>608</v>
      </c>
      <c r="C227" s="142" t="s">
        <v>415</v>
      </c>
      <c r="D227" s="206"/>
      <c r="E227" s="206"/>
      <c r="F227" s="404"/>
      <c r="G227" s="404"/>
      <c r="H227" s="404"/>
      <c r="I227" s="414"/>
    </row>
    <row r="228" spans="1:9" x14ac:dyDescent="0.25">
      <c r="A228" s="509"/>
      <c r="B228" s="392"/>
      <c r="C228" s="149" t="s">
        <v>581</v>
      </c>
      <c r="D228" s="194"/>
      <c r="E228" s="194"/>
      <c r="F228" s="382"/>
      <c r="G228" s="382"/>
      <c r="H228" s="382"/>
      <c r="I228" s="379"/>
    </row>
    <row r="229" spans="1:9" ht="31.5" customHeight="1" thickBot="1" x14ac:dyDescent="0.3">
      <c r="A229" s="509"/>
      <c r="B229" s="393"/>
      <c r="C229" s="140" t="s">
        <v>582</v>
      </c>
      <c r="D229" s="198"/>
      <c r="E229" s="198"/>
      <c r="F229" s="383"/>
      <c r="G229" s="383"/>
      <c r="H229" s="383"/>
      <c r="I229" s="380"/>
    </row>
    <row r="230" spans="1:9" x14ac:dyDescent="0.25">
      <c r="A230" s="509"/>
      <c r="B230" s="403" t="s">
        <v>609</v>
      </c>
      <c r="C230" s="142" t="s">
        <v>502</v>
      </c>
      <c r="D230" s="206"/>
      <c r="E230" s="206"/>
      <c r="F230" s="404"/>
      <c r="G230" s="404"/>
      <c r="H230" s="404"/>
      <c r="I230" s="414"/>
    </row>
    <row r="231" spans="1:9" x14ac:dyDescent="0.25">
      <c r="A231" s="509"/>
      <c r="B231" s="392"/>
      <c r="C231" s="149" t="s">
        <v>581</v>
      </c>
      <c r="D231" s="194"/>
      <c r="E231" s="194"/>
      <c r="F231" s="382"/>
      <c r="G231" s="382"/>
      <c r="H231" s="382"/>
      <c r="I231" s="379"/>
    </row>
    <row r="232" spans="1:9" ht="31.5" customHeight="1" thickBot="1" x14ac:dyDescent="0.3">
      <c r="A232" s="510"/>
      <c r="B232" s="393"/>
      <c r="C232" s="140" t="s">
        <v>594</v>
      </c>
      <c r="D232" s="198"/>
      <c r="E232" s="198"/>
      <c r="F232" s="383"/>
      <c r="G232" s="383"/>
      <c r="H232" s="383"/>
      <c r="I232" s="380"/>
    </row>
    <row r="233" spans="1:9" ht="45" x14ac:dyDescent="0.25">
      <c r="A233" s="508">
        <v>10</v>
      </c>
      <c r="B233" s="130" t="s">
        <v>393</v>
      </c>
      <c r="C233" s="358" t="s">
        <v>401</v>
      </c>
      <c r="D233" s="131" t="s">
        <v>394</v>
      </c>
      <c r="E233" s="131" t="s">
        <v>395</v>
      </c>
      <c r="F233" s="349" t="s">
        <v>396</v>
      </c>
      <c r="G233" s="349" t="s">
        <v>397</v>
      </c>
      <c r="H233" s="349" t="s">
        <v>398</v>
      </c>
      <c r="I233" s="346" t="s">
        <v>399</v>
      </c>
    </row>
    <row r="234" spans="1:9" ht="15.75" x14ac:dyDescent="0.25">
      <c r="A234" s="509"/>
      <c r="B234" s="132" t="s">
        <v>167</v>
      </c>
      <c r="C234" s="359"/>
      <c r="D234" s="133">
        <f>ШТО!D13</f>
        <v>0</v>
      </c>
      <c r="E234" s="205"/>
      <c r="F234" s="350"/>
      <c r="G234" s="350"/>
      <c r="H234" s="350"/>
      <c r="I234" s="347"/>
    </row>
    <row r="235" spans="1:9" ht="15.75" thickBot="1" x14ac:dyDescent="0.3">
      <c r="A235" s="510"/>
      <c r="B235" s="134" t="s">
        <v>400</v>
      </c>
      <c r="C235" s="360"/>
      <c r="D235" s="135" t="s">
        <v>402</v>
      </c>
      <c r="E235" s="135" t="s">
        <v>403</v>
      </c>
      <c r="F235" s="351"/>
      <c r="G235" s="351"/>
      <c r="H235" s="351"/>
      <c r="I235" s="352"/>
    </row>
    <row r="236" spans="1:9" x14ac:dyDescent="0.25">
      <c r="A236" s="508"/>
      <c r="B236" s="403" t="s">
        <v>610</v>
      </c>
      <c r="C236" s="142" t="s">
        <v>405</v>
      </c>
      <c r="D236" s="206"/>
      <c r="E236" s="206"/>
      <c r="F236" s="404"/>
      <c r="G236" s="404"/>
      <c r="H236" s="404"/>
      <c r="I236" s="414"/>
    </row>
    <row r="237" spans="1:9" x14ac:dyDescent="0.25">
      <c r="A237" s="509"/>
      <c r="B237" s="392"/>
      <c r="C237" s="138" t="s">
        <v>492</v>
      </c>
      <c r="D237" s="194"/>
      <c r="E237" s="194"/>
      <c r="F237" s="382"/>
      <c r="G237" s="382"/>
      <c r="H237" s="382"/>
      <c r="I237" s="379"/>
    </row>
    <row r="238" spans="1:9" ht="15.75" thickBot="1" x14ac:dyDescent="0.3">
      <c r="A238" s="509"/>
      <c r="B238" s="393"/>
      <c r="C238" s="140" t="s">
        <v>429</v>
      </c>
      <c r="D238" s="198"/>
      <c r="E238" s="198"/>
      <c r="F238" s="383"/>
      <c r="G238" s="383"/>
      <c r="H238" s="383"/>
      <c r="I238" s="380"/>
    </row>
    <row r="239" spans="1:9" x14ac:dyDescent="0.25">
      <c r="A239" s="509"/>
      <c r="B239" s="403" t="s">
        <v>611</v>
      </c>
      <c r="C239" s="142" t="s">
        <v>415</v>
      </c>
      <c r="D239" s="206"/>
      <c r="E239" s="206"/>
      <c r="F239" s="404"/>
      <c r="G239" s="404"/>
      <c r="H239" s="404"/>
      <c r="I239" s="414"/>
    </row>
    <row r="240" spans="1:9" x14ac:dyDescent="0.25">
      <c r="A240" s="509"/>
      <c r="B240" s="392"/>
      <c r="C240" s="149" t="s">
        <v>534</v>
      </c>
      <c r="D240" s="194"/>
      <c r="E240" s="194"/>
      <c r="F240" s="382"/>
      <c r="G240" s="382"/>
      <c r="H240" s="382"/>
      <c r="I240" s="379"/>
    </row>
    <row r="241" spans="1:9" ht="15.75" thickBot="1" x14ac:dyDescent="0.3">
      <c r="A241" s="509"/>
      <c r="B241" s="393"/>
      <c r="C241" s="140" t="s">
        <v>582</v>
      </c>
      <c r="D241" s="198"/>
      <c r="E241" s="198"/>
      <c r="F241" s="383"/>
      <c r="G241" s="383"/>
      <c r="H241" s="383"/>
      <c r="I241" s="380"/>
    </row>
    <row r="242" spans="1:9" x14ac:dyDescent="0.25">
      <c r="A242" s="509"/>
      <c r="B242" s="403" t="s">
        <v>612</v>
      </c>
      <c r="C242" s="142" t="s">
        <v>405</v>
      </c>
      <c r="D242" s="206"/>
      <c r="E242" s="206"/>
      <c r="F242" s="404"/>
      <c r="G242" s="404"/>
      <c r="H242" s="404"/>
      <c r="I242" s="414"/>
    </row>
    <row r="243" spans="1:9" x14ac:dyDescent="0.25">
      <c r="A243" s="509"/>
      <c r="B243" s="392"/>
      <c r="C243" s="138" t="s">
        <v>492</v>
      </c>
      <c r="D243" s="194"/>
      <c r="E243" s="194"/>
      <c r="F243" s="382"/>
      <c r="G243" s="382"/>
      <c r="H243" s="382"/>
      <c r="I243" s="379"/>
    </row>
    <row r="244" spans="1:9" ht="15.75" thickBot="1" x14ac:dyDescent="0.3">
      <c r="A244" s="509"/>
      <c r="B244" s="393"/>
      <c r="C244" s="140" t="s">
        <v>429</v>
      </c>
      <c r="D244" s="198"/>
      <c r="E244" s="198"/>
      <c r="F244" s="383"/>
      <c r="G244" s="383"/>
      <c r="H244" s="383"/>
      <c r="I244" s="380"/>
    </row>
    <row r="245" spans="1:9" x14ac:dyDescent="0.25">
      <c r="A245" s="509"/>
      <c r="B245" s="403" t="s">
        <v>613</v>
      </c>
      <c r="C245" s="142" t="s">
        <v>502</v>
      </c>
      <c r="D245" s="206"/>
      <c r="E245" s="206"/>
      <c r="F245" s="404"/>
      <c r="G245" s="404"/>
      <c r="H245" s="404"/>
      <c r="I245" s="414"/>
    </row>
    <row r="246" spans="1:9" ht="30" x14ac:dyDescent="0.25">
      <c r="A246" s="509"/>
      <c r="B246" s="392"/>
      <c r="C246" s="149" t="s">
        <v>503</v>
      </c>
      <c r="D246" s="194"/>
      <c r="E246" s="194"/>
      <c r="F246" s="382"/>
      <c r="G246" s="382"/>
      <c r="H246" s="382"/>
      <c r="I246" s="379"/>
    </row>
    <row r="247" spans="1:9" ht="31.5" customHeight="1" thickBot="1" x14ac:dyDescent="0.3">
      <c r="A247" s="509"/>
      <c r="B247" s="393"/>
      <c r="C247" s="140" t="s">
        <v>594</v>
      </c>
      <c r="D247" s="198"/>
      <c r="E247" s="198"/>
      <c r="F247" s="383"/>
      <c r="G247" s="383"/>
      <c r="H247" s="383"/>
      <c r="I247" s="380"/>
    </row>
    <row r="248" spans="1:9" x14ac:dyDescent="0.25">
      <c r="A248" s="509"/>
      <c r="B248" s="403" t="s">
        <v>614</v>
      </c>
      <c r="C248" s="142" t="s">
        <v>502</v>
      </c>
      <c r="D248" s="206"/>
      <c r="E248" s="206"/>
      <c r="F248" s="404"/>
      <c r="G248" s="404"/>
      <c r="H248" s="404"/>
      <c r="I248" s="414"/>
    </row>
    <row r="249" spans="1:9" ht="30" x14ac:dyDescent="0.25">
      <c r="A249" s="509"/>
      <c r="B249" s="392"/>
      <c r="C249" s="150" t="s">
        <v>503</v>
      </c>
      <c r="D249" s="194"/>
      <c r="E249" s="194"/>
      <c r="F249" s="382"/>
      <c r="G249" s="382"/>
      <c r="H249" s="382"/>
      <c r="I249" s="379"/>
    </row>
    <row r="250" spans="1:9" ht="28.5" customHeight="1" thickBot="1" x14ac:dyDescent="0.3">
      <c r="A250" s="509"/>
      <c r="B250" s="393"/>
      <c r="C250" s="140" t="s">
        <v>594</v>
      </c>
      <c r="D250" s="198"/>
      <c r="E250" s="198"/>
      <c r="F250" s="383"/>
      <c r="G250" s="383"/>
      <c r="H250" s="383"/>
      <c r="I250" s="380"/>
    </row>
    <row r="251" spans="1:9" x14ac:dyDescent="0.25">
      <c r="A251" s="509"/>
      <c r="B251" s="403" t="s">
        <v>615</v>
      </c>
      <c r="C251" s="142" t="s">
        <v>415</v>
      </c>
      <c r="D251" s="206"/>
      <c r="E251" s="206"/>
      <c r="F251" s="404"/>
      <c r="G251" s="404"/>
      <c r="H251" s="404"/>
      <c r="I251" s="414"/>
    </row>
    <row r="252" spans="1:9" x14ac:dyDescent="0.25">
      <c r="A252" s="509"/>
      <c r="B252" s="392"/>
      <c r="C252" s="149" t="s">
        <v>616</v>
      </c>
      <c r="D252" s="194"/>
      <c r="E252" s="194"/>
      <c r="F252" s="382"/>
      <c r="G252" s="382"/>
      <c r="H252" s="382"/>
      <c r="I252" s="379"/>
    </row>
    <row r="253" spans="1:9" ht="31.5" customHeight="1" thickBot="1" x14ac:dyDescent="0.3">
      <c r="A253" s="509"/>
      <c r="B253" s="393"/>
      <c r="C253" s="140" t="s">
        <v>582</v>
      </c>
      <c r="D253" s="198"/>
      <c r="E253" s="198"/>
      <c r="F253" s="383"/>
      <c r="G253" s="383"/>
      <c r="H253" s="383"/>
      <c r="I253" s="380"/>
    </row>
    <row r="254" spans="1:9" x14ac:dyDescent="0.25">
      <c r="A254" s="509"/>
      <c r="B254" s="403" t="s">
        <v>617</v>
      </c>
      <c r="C254" s="142" t="s">
        <v>415</v>
      </c>
      <c r="D254" s="206"/>
      <c r="E254" s="206"/>
      <c r="F254" s="404"/>
      <c r="G254" s="404"/>
      <c r="H254" s="404"/>
      <c r="I254" s="414"/>
    </row>
    <row r="255" spans="1:9" x14ac:dyDescent="0.25">
      <c r="A255" s="509"/>
      <c r="B255" s="392"/>
      <c r="C255" s="149" t="s">
        <v>616</v>
      </c>
      <c r="D255" s="194"/>
      <c r="E255" s="194"/>
      <c r="F255" s="382"/>
      <c r="G255" s="382"/>
      <c r="H255" s="382"/>
      <c r="I255" s="379"/>
    </row>
    <row r="256" spans="1:9" ht="31.5" customHeight="1" thickBot="1" x14ac:dyDescent="0.3">
      <c r="A256" s="510"/>
      <c r="B256" s="393"/>
      <c r="C256" s="140" t="s">
        <v>582</v>
      </c>
      <c r="D256" s="198"/>
      <c r="E256" s="198"/>
      <c r="F256" s="383"/>
      <c r="G256" s="383"/>
      <c r="H256" s="383"/>
      <c r="I256" s="380"/>
    </row>
    <row r="257" spans="1:9" ht="45" x14ac:dyDescent="0.25">
      <c r="A257" s="508">
        <v>11</v>
      </c>
      <c r="B257" s="130" t="s">
        <v>393</v>
      </c>
      <c r="C257" s="358" t="s">
        <v>401</v>
      </c>
      <c r="D257" s="131" t="s">
        <v>394</v>
      </c>
      <c r="E257" s="131" t="s">
        <v>395</v>
      </c>
      <c r="F257" s="349" t="s">
        <v>396</v>
      </c>
      <c r="G257" s="349" t="s">
        <v>397</v>
      </c>
      <c r="H257" s="349" t="s">
        <v>398</v>
      </c>
      <c r="I257" s="346" t="s">
        <v>399</v>
      </c>
    </row>
    <row r="258" spans="1:9" ht="31.5" x14ac:dyDescent="0.25">
      <c r="A258" s="509"/>
      <c r="B258" s="132" t="s">
        <v>169</v>
      </c>
      <c r="C258" s="359"/>
      <c r="D258" s="133">
        <f>ШТО!D15</f>
        <v>0</v>
      </c>
      <c r="E258" s="205"/>
      <c r="F258" s="350"/>
      <c r="G258" s="350"/>
      <c r="H258" s="350"/>
      <c r="I258" s="347"/>
    </row>
    <row r="259" spans="1:9" ht="15.75" thickBot="1" x14ac:dyDescent="0.3">
      <c r="A259" s="510"/>
      <c r="B259" s="134" t="s">
        <v>400</v>
      </c>
      <c r="C259" s="360"/>
      <c r="D259" s="135" t="s">
        <v>402</v>
      </c>
      <c r="E259" s="135" t="s">
        <v>403</v>
      </c>
      <c r="F259" s="351"/>
      <c r="G259" s="351"/>
      <c r="H259" s="351"/>
      <c r="I259" s="352"/>
    </row>
    <row r="260" spans="1:9" x14ac:dyDescent="0.25">
      <c r="A260" s="508"/>
      <c r="B260" s="403" t="s">
        <v>610</v>
      </c>
      <c r="C260" s="142" t="s">
        <v>405</v>
      </c>
      <c r="D260" s="206"/>
      <c r="E260" s="206"/>
      <c r="F260" s="404"/>
      <c r="G260" s="404"/>
      <c r="H260" s="404"/>
      <c r="I260" s="414"/>
    </row>
    <row r="261" spans="1:9" x14ac:dyDescent="0.25">
      <c r="A261" s="509"/>
      <c r="B261" s="392"/>
      <c r="C261" s="138" t="s">
        <v>492</v>
      </c>
      <c r="D261" s="194"/>
      <c r="E261" s="194"/>
      <c r="F261" s="382"/>
      <c r="G261" s="382"/>
      <c r="H261" s="382"/>
      <c r="I261" s="379"/>
    </row>
    <row r="262" spans="1:9" ht="15.75" thickBot="1" x14ac:dyDescent="0.3">
      <c r="A262" s="509"/>
      <c r="B262" s="393"/>
      <c r="C262" s="140" t="s">
        <v>429</v>
      </c>
      <c r="D262" s="198"/>
      <c r="E262" s="198"/>
      <c r="F262" s="383"/>
      <c r="G262" s="383"/>
      <c r="H262" s="383"/>
      <c r="I262" s="380"/>
    </row>
    <row r="263" spans="1:9" x14ac:dyDescent="0.25">
      <c r="A263" s="509"/>
      <c r="B263" s="403" t="s">
        <v>618</v>
      </c>
      <c r="C263" s="142" t="s">
        <v>405</v>
      </c>
      <c r="D263" s="206"/>
      <c r="E263" s="206"/>
      <c r="F263" s="404"/>
      <c r="G263" s="404"/>
      <c r="H263" s="404"/>
      <c r="I263" s="414"/>
    </row>
    <row r="264" spans="1:9" x14ac:dyDescent="0.25">
      <c r="A264" s="509"/>
      <c r="B264" s="392"/>
      <c r="C264" s="138" t="s">
        <v>492</v>
      </c>
      <c r="D264" s="194"/>
      <c r="E264" s="194"/>
      <c r="F264" s="382"/>
      <c r="G264" s="382"/>
      <c r="H264" s="382"/>
      <c r="I264" s="379"/>
    </row>
    <row r="265" spans="1:9" ht="15.75" thickBot="1" x14ac:dyDescent="0.3">
      <c r="A265" s="509"/>
      <c r="B265" s="393"/>
      <c r="C265" s="140" t="s">
        <v>429</v>
      </c>
      <c r="D265" s="198"/>
      <c r="E265" s="198"/>
      <c r="F265" s="383"/>
      <c r="G265" s="383"/>
      <c r="H265" s="383"/>
      <c r="I265" s="380"/>
    </row>
    <row r="266" spans="1:9" x14ac:dyDescent="0.25">
      <c r="A266" s="509"/>
      <c r="B266" s="403" t="s">
        <v>619</v>
      </c>
      <c r="C266" s="142" t="s">
        <v>620</v>
      </c>
      <c r="D266" s="206"/>
      <c r="E266" s="206"/>
      <c r="F266" s="404"/>
      <c r="G266" s="404"/>
      <c r="H266" s="404"/>
      <c r="I266" s="414"/>
    </row>
    <row r="267" spans="1:9" x14ac:dyDescent="0.25">
      <c r="A267" s="509"/>
      <c r="B267" s="392"/>
      <c r="C267" s="142" t="s">
        <v>621</v>
      </c>
      <c r="D267" s="194"/>
      <c r="E267" s="194"/>
      <c r="F267" s="382"/>
      <c r="G267" s="382"/>
      <c r="H267" s="382"/>
      <c r="I267" s="379"/>
    </row>
    <row r="268" spans="1:9" ht="15.75" thickBot="1" x14ac:dyDescent="0.3">
      <c r="A268" s="509"/>
      <c r="B268" s="393"/>
      <c r="C268" s="140" t="s">
        <v>622</v>
      </c>
      <c r="D268" s="198"/>
      <c r="E268" s="198"/>
      <c r="F268" s="383"/>
      <c r="G268" s="383"/>
      <c r="H268" s="383"/>
      <c r="I268" s="380"/>
    </row>
    <row r="269" spans="1:9" x14ac:dyDescent="0.25">
      <c r="A269" s="509"/>
      <c r="B269" s="403" t="s">
        <v>623</v>
      </c>
      <c r="C269" s="142" t="s">
        <v>415</v>
      </c>
      <c r="D269" s="206"/>
      <c r="E269" s="206"/>
      <c r="F269" s="404"/>
      <c r="G269" s="404"/>
      <c r="H269" s="404"/>
      <c r="I269" s="414"/>
    </row>
    <row r="270" spans="1:9" x14ac:dyDescent="0.25">
      <c r="A270" s="509"/>
      <c r="B270" s="392"/>
      <c r="C270" s="149" t="s">
        <v>616</v>
      </c>
      <c r="D270" s="194"/>
      <c r="E270" s="194"/>
      <c r="F270" s="382"/>
      <c r="G270" s="382"/>
      <c r="H270" s="382"/>
      <c r="I270" s="379"/>
    </row>
    <row r="271" spans="1:9" ht="31.5" customHeight="1" thickBot="1" x14ac:dyDescent="0.3">
      <c r="A271" s="510"/>
      <c r="B271" s="393"/>
      <c r="C271" s="140" t="s">
        <v>519</v>
      </c>
      <c r="D271" s="198"/>
      <c r="E271" s="198"/>
      <c r="F271" s="383"/>
      <c r="G271" s="383"/>
      <c r="H271" s="383"/>
      <c r="I271" s="380"/>
    </row>
    <row r="272" spans="1:9" ht="45" x14ac:dyDescent="0.25">
      <c r="A272" s="508">
        <v>12</v>
      </c>
      <c r="B272" s="130" t="s">
        <v>393</v>
      </c>
      <c r="C272" s="358" t="s">
        <v>401</v>
      </c>
      <c r="D272" s="131" t="s">
        <v>394</v>
      </c>
      <c r="E272" s="131" t="s">
        <v>395</v>
      </c>
      <c r="F272" s="349" t="s">
        <v>396</v>
      </c>
      <c r="G272" s="349" t="s">
        <v>397</v>
      </c>
      <c r="H272" s="349" t="s">
        <v>398</v>
      </c>
      <c r="I272" s="346" t="s">
        <v>399</v>
      </c>
    </row>
    <row r="273" spans="1:9" ht="31.5" x14ac:dyDescent="0.25">
      <c r="A273" s="509"/>
      <c r="B273" s="132" t="s">
        <v>624</v>
      </c>
      <c r="C273" s="359"/>
      <c r="D273" s="133">
        <f>ШТО!D17</f>
        <v>0</v>
      </c>
      <c r="E273" s="205"/>
      <c r="F273" s="350"/>
      <c r="G273" s="350"/>
      <c r="H273" s="350"/>
      <c r="I273" s="347"/>
    </row>
    <row r="274" spans="1:9" ht="15.75" thickBot="1" x14ac:dyDescent="0.3">
      <c r="A274" s="510"/>
      <c r="B274" s="134" t="s">
        <v>400</v>
      </c>
      <c r="C274" s="360"/>
      <c r="D274" s="135" t="s">
        <v>402</v>
      </c>
      <c r="E274" s="135" t="s">
        <v>403</v>
      </c>
      <c r="F274" s="351"/>
      <c r="G274" s="351"/>
      <c r="H274" s="351"/>
      <c r="I274" s="352"/>
    </row>
    <row r="275" spans="1:9" x14ac:dyDescent="0.25">
      <c r="A275" s="508"/>
      <c r="B275" s="403" t="s">
        <v>611</v>
      </c>
      <c r="C275" s="142" t="s">
        <v>415</v>
      </c>
      <c r="D275" s="206"/>
      <c r="E275" s="206"/>
      <c r="F275" s="404"/>
      <c r="G275" s="404"/>
      <c r="H275" s="404"/>
      <c r="I275" s="414"/>
    </row>
    <row r="276" spans="1:9" x14ac:dyDescent="0.25">
      <c r="A276" s="509"/>
      <c r="B276" s="392"/>
      <c r="C276" s="138" t="s">
        <v>518</v>
      </c>
      <c r="D276" s="194"/>
      <c r="E276" s="194"/>
      <c r="F276" s="382"/>
      <c r="G276" s="382"/>
      <c r="H276" s="382"/>
      <c r="I276" s="379"/>
    </row>
    <row r="277" spans="1:9" ht="15.75" thickBot="1" x14ac:dyDescent="0.3">
      <c r="A277" s="509"/>
      <c r="B277" s="393"/>
      <c r="C277" s="140" t="s">
        <v>519</v>
      </c>
      <c r="D277" s="198"/>
      <c r="E277" s="198"/>
      <c r="F277" s="383"/>
      <c r="G277" s="383"/>
      <c r="H277" s="383"/>
      <c r="I277" s="380"/>
    </row>
    <row r="278" spans="1:9" x14ac:dyDescent="0.25">
      <c r="A278" s="509"/>
      <c r="B278" s="403" t="s">
        <v>625</v>
      </c>
      <c r="C278" s="142" t="s">
        <v>405</v>
      </c>
      <c r="D278" s="206"/>
      <c r="E278" s="206"/>
      <c r="F278" s="404"/>
      <c r="G278" s="404"/>
      <c r="H278" s="404"/>
      <c r="I278" s="414"/>
    </row>
    <row r="279" spans="1:9" x14ac:dyDescent="0.25">
      <c r="A279" s="509"/>
      <c r="B279" s="392"/>
      <c r="C279" s="138" t="s">
        <v>492</v>
      </c>
      <c r="D279" s="194"/>
      <c r="E279" s="194"/>
      <c r="F279" s="382"/>
      <c r="G279" s="382"/>
      <c r="H279" s="382"/>
      <c r="I279" s="379"/>
    </row>
    <row r="280" spans="1:9" ht="15.75" thickBot="1" x14ac:dyDescent="0.3">
      <c r="A280" s="509"/>
      <c r="B280" s="393"/>
      <c r="C280" s="140" t="s">
        <v>429</v>
      </c>
      <c r="D280" s="198"/>
      <c r="E280" s="198"/>
      <c r="F280" s="383"/>
      <c r="G280" s="383"/>
      <c r="H280" s="383"/>
      <c r="I280" s="380"/>
    </row>
    <row r="281" spans="1:9" x14ac:dyDescent="0.25">
      <c r="A281" s="509"/>
      <c r="B281" s="403" t="s">
        <v>626</v>
      </c>
      <c r="C281" s="142" t="s">
        <v>627</v>
      </c>
      <c r="D281" s="206"/>
      <c r="E281" s="206"/>
      <c r="F281" s="404"/>
      <c r="G281" s="404"/>
      <c r="H281" s="404"/>
      <c r="I281" s="414"/>
    </row>
    <row r="282" spans="1:9" x14ac:dyDescent="0.25">
      <c r="A282" s="509"/>
      <c r="B282" s="392"/>
      <c r="C282" s="142" t="s">
        <v>628</v>
      </c>
      <c r="D282" s="194"/>
      <c r="E282" s="194"/>
      <c r="F282" s="382"/>
      <c r="G282" s="382"/>
      <c r="H282" s="382"/>
      <c r="I282" s="379"/>
    </row>
    <row r="283" spans="1:9" ht="15.75" thickBot="1" x14ac:dyDescent="0.3">
      <c r="A283" s="509"/>
      <c r="B283" s="393"/>
      <c r="C283" s="140" t="s">
        <v>629</v>
      </c>
      <c r="D283" s="198"/>
      <c r="E283" s="198"/>
      <c r="F283" s="383"/>
      <c r="G283" s="383"/>
      <c r="H283" s="383"/>
      <c r="I283" s="380"/>
    </row>
    <row r="284" spans="1:9" x14ac:dyDescent="0.25">
      <c r="A284" s="509"/>
      <c r="B284" s="403" t="s">
        <v>630</v>
      </c>
      <c r="C284" s="142" t="s">
        <v>631</v>
      </c>
      <c r="D284" s="206"/>
      <c r="E284" s="206"/>
      <c r="F284" s="404"/>
      <c r="G284" s="404"/>
      <c r="H284" s="404"/>
      <c r="I284" s="414"/>
    </row>
    <row r="285" spans="1:9" x14ac:dyDescent="0.25">
      <c r="A285" s="509"/>
      <c r="B285" s="392"/>
      <c r="C285" s="149" t="s">
        <v>632</v>
      </c>
      <c r="D285" s="194"/>
      <c r="E285" s="194"/>
      <c r="F285" s="382"/>
      <c r="G285" s="382"/>
      <c r="H285" s="382"/>
      <c r="I285" s="379"/>
    </row>
    <row r="286" spans="1:9" ht="31.5" customHeight="1" thickBot="1" x14ac:dyDescent="0.3">
      <c r="A286" s="509"/>
      <c r="B286" s="393"/>
      <c r="C286" s="140" t="s">
        <v>633</v>
      </c>
      <c r="D286" s="198"/>
      <c r="E286" s="198"/>
      <c r="F286" s="383"/>
      <c r="G286" s="383"/>
      <c r="H286" s="383"/>
      <c r="I286" s="380"/>
    </row>
    <row r="287" spans="1:9" x14ac:dyDescent="0.25">
      <c r="A287" s="509"/>
      <c r="B287" s="403" t="s">
        <v>634</v>
      </c>
      <c r="C287" s="142" t="s">
        <v>631</v>
      </c>
      <c r="D287" s="206"/>
      <c r="E287" s="206"/>
      <c r="F287" s="404"/>
      <c r="G287" s="404"/>
      <c r="H287" s="404"/>
      <c r="I287" s="414"/>
    </row>
    <row r="288" spans="1:9" x14ac:dyDescent="0.25">
      <c r="A288" s="509"/>
      <c r="B288" s="392"/>
      <c r="C288" s="149" t="s">
        <v>632</v>
      </c>
      <c r="D288" s="194"/>
      <c r="E288" s="194"/>
      <c r="F288" s="382"/>
      <c r="G288" s="382"/>
      <c r="H288" s="382"/>
      <c r="I288" s="379"/>
    </row>
    <row r="289" spans="1:9" ht="31.5" customHeight="1" thickBot="1" x14ac:dyDescent="0.3">
      <c r="A289" s="509"/>
      <c r="B289" s="393"/>
      <c r="C289" s="140" t="s">
        <v>633</v>
      </c>
      <c r="D289" s="198"/>
      <c r="E289" s="198"/>
      <c r="F289" s="383"/>
      <c r="G289" s="383"/>
      <c r="H289" s="383"/>
      <c r="I289" s="380"/>
    </row>
    <row r="290" spans="1:9" x14ac:dyDescent="0.25">
      <c r="A290" s="509"/>
      <c r="B290" s="403" t="s">
        <v>635</v>
      </c>
      <c r="C290" s="142" t="s">
        <v>431</v>
      </c>
      <c r="D290" s="206"/>
      <c r="E290" s="206"/>
      <c r="F290" s="404"/>
      <c r="G290" s="404"/>
      <c r="H290" s="404"/>
      <c r="I290" s="414"/>
    </row>
    <row r="291" spans="1:9" x14ac:dyDescent="0.25">
      <c r="A291" s="509"/>
      <c r="B291" s="392"/>
      <c r="C291" s="149" t="s">
        <v>636</v>
      </c>
      <c r="D291" s="194"/>
      <c r="E291" s="194"/>
      <c r="F291" s="382"/>
      <c r="G291" s="382"/>
      <c r="H291" s="382"/>
      <c r="I291" s="379"/>
    </row>
    <row r="292" spans="1:9" ht="31.5" customHeight="1" thickBot="1" x14ac:dyDescent="0.3">
      <c r="A292" s="510"/>
      <c r="B292" s="393"/>
      <c r="C292" s="140" t="s">
        <v>637</v>
      </c>
      <c r="D292" s="198"/>
      <c r="E292" s="198"/>
      <c r="F292" s="383"/>
      <c r="G292" s="383"/>
      <c r="H292" s="383"/>
      <c r="I292" s="380"/>
    </row>
    <row r="293" spans="1:9" ht="45" x14ac:dyDescent="0.25">
      <c r="A293" s="508">
        <v>13</v>
      </c>
      <c r="B293" s="130" t="s">
        <v>393</v>
      </c>
      <c r="C293" s="358" t="s">
        <v>401</v>
      </c>
      <c r="D293" s="131" t="s">
        <v>394</v>
      </c>
      <c r="E293" s="131" t="s">
        <v>395</v>
      </c>
      <c r="F293" s="349" t="s">
        <v>396</v>
      </c>
      <c r="G293" s="349" t="s">
        <v>397</v>
      </c>
      <c r="H293" s="349" t="s">
        <v>398</v>
      </c>
      <c r="I293" s="346" t="s">
        <v>399</v>
      </c>
    </row>
    <row r="294" spans="1:9" ht="47.25" x14ac:dyDescent="0.25">
      <c r="A294" s="509"/>
      <c r="B294" s="132" t="s">
        <v>174</v>
      </c>
      <c r="C294" s="359"/>
      <c r="D294" s="133">
        <f>ШТО!D21</f>
        <v>0</v>
      </c>
      <c r="E294" s="205"/>
      <c r="F294" s="350"/>
      <c r="G294" s="350"/>
      <c r="H294" s="350"/>
      <c r="I294" s="347"/>
    </row>
    <row r="295" spans="1:9" ht="15.75" thickBot="1" x14ac:dyDescent="0.3">
      <c r="A295" s="510"/>
      <c r="B295" s="134" t="s">
        <v>400</v>
      </c>
      <c r="C295" s="360"/>
      <c r="D295" s="135" t="s">
        <v>402</v>
      </c>
      <c r="E295" s="135" t="s">
        <v>403</v>
      </c>
      <c r="F295" s="351"/>
      <c r="G295" s="351"/>
      <c r="H295" s="351"/>
      <c r="I295" s="352"/>
    </row>
    <row r="296" spans="1:9" x14ac:dyDescent="0.25">
      <c r="A296" s="511"/>
      <c r="B296" s="403" t="s">
        <v>638</v>
      </c>
      <c r="C296" s="142" t="s">
        <v>639</v>
      </c>
      <c r="D296" s="206"/>
      <c r="E296" s="206"/>
      <c r="F296" s="404"/>
      <c r="G296" s="404"/>
      <c r="H296" s="404"/>
      <c r="I296" s="414"/>
    </row>
    <row r="297" spans="1:9" x14ac:dyDescent="0.25">
      <c r="A297" s="412"/>
      <c r="B297" s="392"/>
      <c r="C297" s="138" t="s">
        <v>640</v>
      </c>
      <c r="D297" s="194"/>
      <c r="E297" s="194"/>
      <c r="F297" s="382"/>
      <c r="G297" s="382"/>
      <c r="H297" s="382"/>
      <c r="I297" s="379"/>
    </row>
    <row r="298" spans="1:9" ht="15.75" thickBot="1" x14ac:dyDescent="0.3">
      <c r="A298" s="412"/>
      <c r="B298" s="393"/>
      <c r="C298" s="140" t="s">
        <v>641</v>
      </c>
      <c r="D298" s="198"/>
      <c r="E298" s="198"/>
      <c r="F298" s="383"/>
      <c r="G298" s="383"/>
      <c r="H298" s="383"/>
      <c r="I298" s="380"/>
    </row>
    <row r="299" spans="1:9" x14ac:dyDescent="0.25">
      <c r="A299" s="412"/>
      <c r="B299" s="403" t="s">
        <v>642</v>
      </c>
      <c r="C299" s="142" t="s">
        <v>415</v>
      </c>
      <c r="D299" s="206"/>
      <c r="E299" s="206"/>
      <c r="F299" s="404"/>
      <c r="G299" s="404"/>
      <c r="H299" s="404"/>
      <c r="I299" s="414"/>
    </row>
    <row r="300" spans="1:9" x14ac:dyDescent="0.25">
      <c r="A300" s="412"/>
      <c r="B300" s="392"/>
      <c r="C300" s="138" t="s">
        <v>534</v>
      </c>
      <c r="D300" s="194"/>
      <c r="E300" s="194"/>
      <c r="F300" s="382"/>
      <c r="G300" s="382"/>
      <c r="H300" s="382"/>
      <c r="I300" s="379"/>
    </row>
    <row r="301" spans="1:9" ht="15.75" thickBot="1" x14ac:dyDescent="0.3">
      <c r="A301" s="412"/>
      <c r="B301" s="393"/>
      <c r="C301" s="140" t="s">
        <v>519</v>
      </c>
      <c r="D301" s="198"/>
      <c r="E301" s="198"/>
      <c r="F301" s="383"/>
      <c r="G301" s="383"/>
      <c r="H301" s="383"/>
      <c r="I301" s="380"/>
    </row>
    <row r="302" spans="1:9" x14ac:dyDescent="0.25">
      <c r="A302" s="412"/>
      <c r="B302" s="403" t="s">
        <v>643</v>
      </c>
      <c r="C302" s="142" t="s">
        <v>431</v>
      </c>
      <c r="D302" s="206"/>
      <c r="E302" s="206"/>
      <c r="F302" s="404"/>
      <c r="G302" s="404"/>
      <c r="H302" s="404"/>
      <c r="I302" s="414"/>
    </row>
    <row r="303" spans="1:9" x14ac:dyDescent="0.25">
      <c r="A303" s="412"/>
      <c r="B303" s="392"/>
      <c r="C303" s="142" t="s">
        <v>636</v>
      </c>
      <c r="D303" s="194"/>
      <c r="E303" s="194"/>
      <c r="F303" s="382"/>
      <c r="G303" s="382"/>
      <c r="H303" s="382"/>
      <c r="I303" s="379"/>
    </row>
    <row r="304" spans="1:9" ht="15.75" thickBot="1" x14ac:dyDescent="0.3">
      <c r="A304" s="412"/>
      <c r="B304" s="393"/>
      <c r="C304" s="140" t="s">
        <v>637</v>
      </c>
      <c r="D304" s="198"/>
      <c r="E304" s="198"/>
      <c r="F304" s="383"/>
      <c r="G304" s="383"/>
      <c r="H304" s="383"/>
      <c r="I304" s="380"/>
    </row>
    <row r="305" spans="1:9" x14ac:dyDescent="0.25">
      <c r="A305" s="412"/>
      <c r="B305" s="403" t="s">
        <v>644</v>
      </c>
      <c r="C305" s="142" t="s">
        <v>431</v>
      </c>
      <c r="D305" s="206"/>
      <c r="E305" s="206"/>
      <c r="F305" s="404"/>
      <c r="G305" s="404"/>
      <c r="H305" s="404"/>
      <c r="I305" s="414"/>
    </row>
    <row r="306" spans="1:9" x14ac:dyDescent="0.25">
      <c r="A306" s="412"/>
      <c r="B306" s="392"/>
      <c r="C306" s="142" t="s">
        <v>636</v>
      </c>
      <c r="D306" s="194"/>
      <c r="E306" s="194"/>
      <c r="F306" s="382"/>
      <c r="G306" s="382"/>
      <c r="H306" s="382"/>
      <c r="I306" s="379"/>
    </row>
    <row r="307" spans="1:9" ht="31.5" customHeight="1" thickBot="1" x14ac:dyDescent="0.3">
      <c r="A307" s="412"/>
      <c r="B307" s="393"/>
      <c r="C307" s="140" t="s">
        <v>637</v>
      </c>
      <c r="D307" s="198"/>
      <c r="E307" s="198"/>
      <c r="F307" s="383"/>
      <c r="G307" s="383"/>
      <c r="H307" s="383"/>
      <c r="I307" s="380"/>
    </row>
    <row r="308" spans="1:9" x14ac:dyDescent="0.25">
      <c r="A308" s="412"/>
      <c r="B308" s="403" t="s">
        <v>645</v>
      </c>
      <c r="C308" s="142" t="s">
        <v>502</v>
      </c>
      <c r="D308" s="206"/>
      <c r="E308" s="206"/>
      <c r="F308" s="404"/>
      <c r="G308" s="404"/>
      <c r="H308" s="404"/>
      <c r="I308" s="414"/>
    </row>
    <row r="309" spans="1:9" ht="30" x14ac:dyDescent="0.25">
      <c r="A309" s="412"/>
      <c r="B309" s="392"/>
      <c r="C309" s="149" t="s">
        <v>503</v>
      </c>
      <c r="D309" s="194"/>
      <c r="E309" s="194"/>
      <c r="F309" s="382"/>
      <c r="G309" s="382"/>
      <c r="H309" s="382"/>
      <c r="I309" s="379"/>
    </row>
    <row r="310" spans="1:9" ht="31.5" customHeight="1" thickBot="1" x14ac:dyDescent="0.3">
      <c r="A310" s="412"/>
      <c r="B310" s="393"/>
      <c r="C310" s="140" t="s">
        <v>601</v>
      </c>
      <c r="D310" s="198"/>
      <c r="E310" s="198"/>
      <c r="F310" s="383"/>
      <c r="G310" s="383"/>
      <c r="H310" s="383"/>
      <c r="I310" s="380"/>
    </row>
    <row r="311" spans="1:9" x14ac:dyDescent="0.25">
      <c r="A311" s="412"/>
      <c r="B311" s="403" t="s">
        <v>646</v>
      </c>
      <c r="C311" s="142" t="s">
        <v>415</v>
      </c>
      <c r="D311" s="206"/>
      <c r="E311" s="206"/>
      <c r="F311" s="404"/>
      <c r="G311" s="404"/>
      <c r="H311" s="404"/>
      <c r="I311" s="414"/>
    </row>
    <row r="312" spans="1:9" x14ac:dyDescent="0.25">
      <c r="A312" s="412"/>
      <c r="B312" s="392"/>
      <c r="C312" s="149" t="s">
        <v>616</v>
      </c>
      <c r="D312" s="194"/>
      <c r="E312" s="194"/>
      <c r="F312" s="382"/>
      <c r="G312" s="382"/>
      <c r="H312" s="382"/>
      <c r="I312" s="379"/>
    </row>
    <row r="313" spans="1:9" ht="31.5" customHeight="1" thickBot="1" x14ac:dyDescent="0.3">
      <c r="A313" s="413"/>
      <c r="B313" s="393"/>
      <c r="C313" s="140" t="s">
        <v>601</v>
      </c>
      <c r="D313" s="198"/>
      <c r="E313" s="198"/>
      <c r="F313" s="383"/>
      <c r="G313" s="383"/>
      <c r="H313" s="383"/>
      <c r="I313" s="380"/>
    </row>
  </sheetData>
  <sheetProtection algorithmName="SHA-512" hashValue="Y0zDaIX/er7MVZb2X2+tI3nsXYd3PLGwib8wHilxZ+6l7zOQ/Kgrhn3EuA8P/LruvNK+OCY4didPLxPVIb9Wqw==" saltValue="zcVBCDjNW0HabQmOOirqXw==" spinCount="100000" sheet="1" objects="1" scenarios="1"/>
  <mergeCells count="548">
    <mergeCell ref="I257:I259"/>
    <mergeCell ref="F272:F274"/>
    <mergeCell ref="G272:G274"/>
    <mergeCell ref="H272:H274"/>
    <mergeCell ref="I272:I274"/>
    <mergeCell ref="F293:F295"/>
    <mergeCell ref="G293:G295"/>
    <mergeCell ref="H293:H295"/>
    <mergeCell ref="I293:I295"/>
    <mergeCell ref="I266:I268"/>
    <mergeCell ref="I269:I271"/>
    <mergeCell ref="I260:I262"/>
    <mergeCell ref="I263:I265"/>
    <mergeCell ref="I284:I286"/>
    <mergeCell ref="I275:I277"/>
    <mergeCell ref="F284:F286"/>
    <mergeCell ref="I203:I205"/>
    <mergeCell ref="K4:X4"/>
    <mergeCell ref="F14:F16"/>
    <mergeCell ref="G14:G16"/>
    <mergeCell ref="H14:H16"/>
    <mergeCell ref="I14:I16"/>
    <mergeCell ref="G47:G49"/>
    <mergeCell ref="H47:H49"/>
    <mergeCell ref="I47:I49"/>
    <mergeCell ref="I74:I76"/>
    <mergeCell ref="I101:I103"/>
    <mergeCell ref="I122:I124"/>
    <mergeCell ref="I143:I145"/>
    <mergeCell ref="I158:I160"/>
    <mergeCell ref="I179:I181"/>
    <mergeCell ref="H152:H154"/>
    <mergeCell ref="H131:H133"/>
    <mergeCell ref="F113:F115"/>
    <mergeCell ref="G113:G115"/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34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B32:B34"/>
    <mergeCell ref="F32:F34"/>
    <mergeCell ref="G32:G34"/>
    <mergeCell ref="H32:H34"/>
    <mergeCell ref="I32:I34"/>
    <mergeCell ref="A35:A37"/>
    <mergeCell ref="F35:F37"/>
    <mergeCell ref="G35:G37"/>
    <mergeCell ref="H35:H37"/>
    <mergeCell ref="I35:I37"/>
    <mergeCell ref="C35:C37"/>
    <mergeCell ref="I41:I43"/>
    <mergeCell ref="B44:B46"/>
    <mergeCell ref="F44:F46"/>
    <mergeCell ref="G44:G46"/>
    <mergeCell ref="H44:H46"/>
    <mergeCell ref="I44:I46"/>
    <mergeCell ref="A38:A58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B47:B49"/>
    <mergeCell ref="F47:F49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B65:B67"/>
    <mergeCell ref="F65:F67"/>
    <mergeCell ref="G65:G67"/>
    <mergeCell ref="H65:H67"/>
    <mergeCell ref="I65:I67"/>
    <mergeCell ref="C59:C61"/>
    <mergeCell ref="A59:A61"/>
    <mergeCell ref="F59:F61"/>
    <mergeCell ref="G59:G61"/>
    <mergeCell ref="H59:H61"/>
    <mergeCell ref="I59:I61"/>
    <mergeCell ref="A62:A85"/>
    <mergeCell ref="B62:B64"/>
    <mergeCell ref="F62:F64"/>
    <mergeCell ref="G62:G64"/>
    <mergeCell ref="H62:H64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I89:I91"/>
    <mergeCell ref="B92:B94"/>
    <mergeCell ref="F92:F94"/>
    <mergeCell ref="G92:G94"/>
    <mergeCell ref="H92:H94"/>
    <mergeCell ref="I92:I94"/>
    <mergeCell ref="C86:C88"/>
    <mergeCell ref="A86:A88"/>
    <mergeCell ref="F86:F88"/>
    <mergeCell ref="G86:G88"/>
    <mergeCell ref="H86:H88"/>
    <mergeCell ref="I86:I88"/>
    <mergeCell ref="A89:A115"/>
    <mergeCell ref="B89:B91"/>
    <mergeCell ref="F89:F91"/>
    <mergeCell ref="G89:G91"/>
    <mergeCell ref="H89:H91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B104:B106"/>
    <mergeCell ref="F104:F106"/>
    <mergeCell ref="G104:G106"/>
    <mergeCell ref="H104:H106"/>
    <mergeCell ref="I104:I106"/>
    <mergeCell ref="H113:H115"/>
    <mergeCell ref="I113:I115"/>
    <mergeCell ref="A116:A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C116:C118"/>
    <mergeCell ref="B113:B115"/>
    <mergeCell ref="B125:B127"/>
    <mergeCell ref="F125:F127"/>
    <mergeCell ref="G125:G127"/>
    <mergeCell ref="H125:H127"/>
    <mergeCell ref="I125:I127"/>
    <mergeCell ref="A119:A136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I131:I133"/>
    <mergeCell ref="B134:B136"/>
    <mergeCell ref="F134:F136"/>
    <mergeCell ref="G134:G136"/>
    <mergeCell ref="H134:H136"/>
    <mergeCell ref="I134:I136"/>
    <mergeCell ref="A137:A139"/>
    <mergeCell ref="F137:F139"/>
    <mergeCell ref="G137:G139"/>
    <mergeCell ref="H137:H139"/>
    <mergeCell ref="I137:I139"/>
    <mergeCell ref="C137:C139"/>
    <mergeCell ref="B146:B148"/>
    <mergeCell ref="F146:F148"/>
    <mergeCell ref="G146:G148"/>
    <mergeCell ref="H146:H148"/>
    <mergeCell ref="I146:I148"/>
    <mergeCell ref="A140:A154"/>
    <mergeCell ref="B140:B142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I152:I154"/>
    <mergeCell ref="B161:B163"/>
    <mergeCell ref="F161:F163"/>
    <mergeCell ref="G161:G163"/>
    <mergeCell ref="H161:H163"/>
    <mergeCell ref="I161:I163"/>
    <mergeCell ref="A155:A157"/>
    <mergeCell ref="F155:F157"/>
    <mergeCell ref="G155:G157"/>
    <mergeCell ref="H155:H157"/>
    <mergeCell ref="I155:I157"/>
    <mergeCell ref="A158:A172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C155:C157"/>
    <mergeCell ref="A173:A175"/>
    <mergeCell ref="C173:C175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I167:I169"/>
    <mergeCell ref="F173:F175"/>
    <mergeCell ref="G173:G175"/>
    <mergeCell ref="H173:H175"/>
    <mergeCell ref="I173:I175"/>
    <mergeCell ref="B182:B184"/>
    <mergeCell ref="F182:F184"/>
    <mergeCell ref="G182:G184"/>
    <mergeCell ref="H182:H184"/>
    <mergeCell ref="I182:I184"/>
    <mergeCell ref="A176:A202"/>
    <mergeCell ref="B176:B178"/>
    <mergeCell ref="F176:F178"/>
    <mergeCell ref="G176:G178"/>
    <mergeCell ref="H176:H178"/>
    <mergeCell ref="I176:I178"/>
    <mergeCell ref="B179:B181"/>
    <mergeCell ref="F179:F181"/>
    <mergeCell ref="G179:G181"/>
    <mergeCell ref="H179:H181"/>
    <mergeCell ref="B185:B187"/>
    <mergeCell ref="F185:F187"/>
    <mergeCell ref="G185:G187"/>
    <mergeCell ref="H185:H187"/>
    <mergeCell ref="I185:I187"/>
    <mergeCell ref="B188:B190"/>
    <mergeCell ref="F188:F190"/>
    <mergeCell ref="G188:G190"/>
    <mergeCell ref="I197:I199"/>
    <mergeCell ref="B200:B202"/>
    <mergeCell ref="F200:F202"/>
    <mergeCell ref="G200:G202"/>
    <mergeCell ref="H200:H202"/>
    <mergeCell ref="I200:I202"/>
    <mergeCell ref="H188:H190"/>
    <mergeCell ref="I188:I190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I194:I196"/>
    <mergeCell ref="B197:B199"/>
    <mergeCell ref="F197:F199"/>
    <mergeCell ref="G197:G199"/>
    <mergeCell ref="H197:H199"/>
    <mergeCell ref="A203:A205"/>
    <mergeCell ref="A206:A232"/>
    <mergeCell ref="B206:B208"/>
    <mergeCell ref="F206:F208"/>
    <mergeCell ref="G206:G208"/>
    <mergeCell ref="H206:H208"/>
    <mergeCell ref="B212:B214"/>
    <mergeCell ref="F212:F214"/>
    <mergeCell ref="G212:G214"/>
    <mergeCell ref="H212:H214"/>
    <mergeCell ref="B218:B220"/>
    <mergeCell ref="F218:F220"/>
    <mergeCell ref="G218:G220"/>
    <mergeCell ref="H218:H220"/>
    <mergeCell ref="F203:F205"/>
    <mergeCell ref="G203:G205"/>
    <mergeCell ref="H203:H205"/>
    <mergeCell ref="I212:I214"/>
    <mergeCell ref="B215:B217"/>
    <mergeCell ref="F215:F217"/>
    <mergeCell ref="G215:G217"/>
    <mergeCell ref="H215:H217"/>
    <mergeCell ref="I215:I217"/>
    <mergeCell ref="I206:I208"/>
    <mergeCell ref="B209:B211"/>
    <mergeCell ref="F209:F211"/>
    <mergeCell ref="G209:G211"/>
    <mergeCell ref="H209:H211"/>
    <mergeCell ref="I209:I211"/>
    <mergeCell ref="I218:I220"/>
    <mergeCell ref="B221:B223"/>
    <mergeCell ref="F221:F223"/>
    <mergeCell ref="G221:G223"/>
    <mergeCell ref="H221:H223"/>
    <mergeCell ref="I221:I223"/>
    <mergeCell ref="B230:B232"/>
    <mergeCell ref="F230:F232"/>
    <mergeCell ref="G230:G232"/>
    <mergeCell ref="H230:H232"/>
    <mergeCell ref="I230:I232"/>
    <mergeCell ref="A233:A235"/>
    <mergeCell ref="B224:B226"/>
    <mergeCell ref="F224:F226"/>
    <mergeCell ref="G224:G226"/>
    <mergeCell ref="H224:H226"/>
    <mergeCell ref="I224:I226"/>
    <mergeCell ref="B227:B229"/>
    <mergeCell ref="F227:F229"/>
    <mergeCell ref="G227:G229"/>
    <mergeCell ref="H227:H229"/>
    <mergeCell ref="I227:I229"/>
    <mergeCell ref="F233:F235"/>
    <mergeCell ref="G233:G235"/>
    <mergeCell ref="H233:H235"/>
    <mergeCell ref="I233:I235"/>
    <mergeCell ref="I239:I241"/>
    <mergeCell ref="B242:B244"/>
    <mergeCell ref="F242:F244"/>
    <mergeCell ref="G242:G244"/>
    <mergeCell ref="H242:H244"/>
    <mergeCell ref="I242:I244"/>
    <mergeCell ref="A236:A256"/>
    <mergeCell ref="B236:B238"/>
    <mergeCell ref="F236:F238"/>
    <mergeCell ref="G236:G238"/>
    <mergeCell ref="H236:H238"/>
    <mergeCell ref="I236:I238"/>
    <mergeCell ref="B239:B241"/>
    <mergeCell ref="F239:F241"/>
    <mergeCell ref="G239:G241"/>
    <mergeCell ref="H239:H241"/>
    <mergeCell ref="B245:B247"/>
    <mergeCell ref="F245:F247"/>
    <mergeCell ref="G245:G247"/>
    <mergeCell ref="H245:H247"/>
    <mergeCell ref="I245:I247"/>
    <mergeCell ref="B248:B250"/>
    <mergeCell ref="F248:F250"/>
    <mergeCell ref="G248:G250"/>
    <mergeCell ref="B251:B253"/>
    <mergeCell ref="F251:F253"/>
    <mergeCell ref="G251:G253"/>
    <mergeCell ref="H251:H253"/>
    <mergeCell ref="I251:I253"/>
    <mergeCell ref="B254:B256"/>
    <mergeCell ref="F254:F256"/>
    <mergeCell ref="G254:G256"/>
    <mergeCell ref="H254:H256"/>
    <mergeCell ref="I254:I256"/>
    <mergeCell ref="A257:A259"/>
    <mergeCell ref="A260:A271"/>
    <mergeCell ref="B260:B262"/>
    <mergeCell ref="F260:F262"/>
    <mergeCell ref="G260:G262"/>
    <mergeCell ref="H260:H262"/>
    <mergeCell ref="B266:B268"/>
    <mergeCell ref="F266:F268"/>
    <mergeCell ref="G266:G268"/>
    <mergeCell ref="H266:H268"/>
    <mergeCell ref="F257:F259"/>
    <mergeCell ref="G257:G259"/>
    <mergeCell ref="H257:H259"/>
    <mergeCell ref="B269:B271"/>
    <mergeCell ref="F269:F271"/>
    <mergeCell ref="G269:G271"/>
    <mergeCell ref="H269:H271"/>
    <mergeCell ref="B263:B265"/>
    <mergeCell ref="F263:F265"/>
    <mergeCell ref="G263:G265"/>
    <mergeCell ref="H263:H265"/>
    <mergeCell ref="B278:B280"/>
    <mergeCell ref="F278:F280"/>
    <mergeCell ref="G278:G280"/>
    <mergeCell ref="H278:H280"/>
    <mergeCell ref="I278:I280"/>
    <mergeCell ref="A272:A274"/>
    <mergeCell ref="A275:A292"/>
    <mergeCell ref="B275:B277"/>
    <mergeCell ref="F275:F277"/>
    <mergeCell ref="G275:G277"/>
    <mergeCell ref="H275:H277"/>
    <mergeCell ref="B281:B283"/>
    <mergeCell ref="F281:F283"/>
    <mergeCell ref="G281:G283"/>
    <mergeCell ref="H281:H283"/>
    <mergeCell ref="B287:B289"/>
    <mergeCell ref="F287:F289"/>
    <mergeCell ref="G287:G289"/>
    <mergeCell ref="H287:H289"/>
    <mergeCell ref="B290:B292"/>
    <mergeCell ref="B284:B286"/>
    <mergeCell ref="G284:G286"/>
    <mergeCell ref="H284:H286"/>
    <mergeCell ref="I281:I283"/>
    <mergeCell ref="A293:A295"/>
    <mergeCell ref="A296:A313"/>
    <mergeCell ref="B296:B298"/>
    <mergeCell ref="F296:F298"/>
    <mergeCell ref="G296:G298"/>
    <mergeCell ref="H296:H298"/>
    <mergeCell ref="B302:B304"/>
    <mergeCell ref="F302:F304"/>
    <mergeCell ref="G302:G304"/>
    <mergeCell ref="H302:H304"/>
    <mergeCell ref="B305:B307"/>
    <mergeCell ref="F305:F307"/>
    <mergeCell ref="G305:G307"/>
    <mergeCell ref="H305:H307"/>
    <mergeCell ref="B299:B301"/>
    <mergeCell ref="B311:B313"/>
    <mergeCell ref="F311:F313"/>
    <mergeCell ref="G311:G313"/>
    <mergeCell ref="H311:H313"/>
    <mergeCell ref="B308:B310"/>
    <mergeCell ref="I311:I313"/>
    <mergeCell ref="C203:C205"/>
    <mergeCell ref="C233:C235"/>
    <mergeCell ref="C257:C259"/>
    <mergeCell ref="C272:C274"/>
    <mergeCell ref="C293:C295"/>
    <mergeCell ref="F299:F301"/>
    <mergeCell ref="G299:G301"/>
    <mergeCell ref="H299:H301"/>
    <mergeCell ref="I299:I301"/>
    <mergeCell ref="F308:F310"/>
    <mergeCell ref="G308:G310"/>
    <mergeCell ref="H308:H310"/>
    <mergeCell ref="I308:I310"/>
    <mergeCell ref="I287:I289"/>
    <mergeCell ref="F290:F292"/>
    <mergeCell ref="G290:G292"/>
    <mergeCell ref="H290:H292"/>
    <mergeCell ref="I290:I292"/>
    <mergeCell ref="I302:I304"/>
    <mergeCell ref="I305:I307"/>
    <mergeCell ref="I296:I298"/>
    <mergeCell ref="I248:I250"/>
    <mergeCell ref="H248:H250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F36"/>
  <sheetViews>
    <sheetView topLeftCell="A6" workbookViewId="0">
      <selection activeCell="D1" sqref="D1:D26"/>
    </sheetView>
  </sheetViews>
  <sheetFormatPr defaultRowHeight="15" x14ac:dyDescent="0.25"/>
  <cols>
    <col min="1" max="1" width="80.140625" customWidth="1"/>
    <col min="2" max="2" width="69.85546875" customWidth="1"/>
    <col min="3" max="3" width="15.5703125" customWidth="1"/>
    <col min="4" max="4" width="18" customWidth="1"/>
    <col min="6" max="6" width="65.285156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178</v>
      </c>
      <c r="B2" s="527"/>
      <c r="C2" s="528"/>
      <c r="D2" s="285"/>
      <c r="F2" s="24"/>
    </row>
    <row r="3" spans="1:6" ht="21" thickBot="1" x14ac:dyDescent="0.3">
      <c r="A3" s="500" t="s">
        <v>179</v>
      </c>
      <c r="B3" s="501"/>
      <c r="C3" s="502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x14ac:dyDescent="0.25">
      <c r="A5" s="529" t="s">
        <v>193</v>
      </c>
      <c r="B5" s="3" t="s">
        <v>25</v>
      </c>
      <c r="C5" s="8">
        <v>0</v>
      </c>
      <c r="D5" s="314"/>
      <c r="F5" s="24"/>
    </row>
    <row r="6" spans="1:6" ht="15.75" thickBot="1" x14ac:dyDescent="0.3">
      <c r="A6" s="530"/>
      <c r="B6" s="7" t="s">
        <v>26</v>
      </c>
      <c r="C6" s="9">
        <v>3</v>
      </c>
      <c r="D6" s="316"/>
      <c r="F6" s="24"/>
    </row>
    <row r="7" spans="1:6" x14ac:dyDescent="0.25">
      <c r="A7" s="282" t="s">
        <v>182</v>
      </c>
      <c r="B7" s="3" t="s">
        <v>25</v>
      </c>
      <c r="C7" s="8">
        <v>0</v>
      </c>
      <c r="D7" s="314"/>
      <c r="F7" s="25" t="s">
        <v>337</v>
      </c>
    </row>
    <row r="8" spans="1:6" ht="15.75" thickBot="1" x14ac:dyDescent="0.3">
      <c r="A8" s="283"/>
      <c r="B8" s="7" t="s">
        <v>26</v>
      </c>
      <c r="C8" s="9">
        <v>1</v>
      </c>
      <c r="D8" s="316"/>
      <c r="F8" s="24"/>
    </row>
    <row r="9" spans="1:6" x14ac:dyDescent="0.25">
      <c r="A9" s="282" t="s">
        <v>183</v>
      </c>
      <c r="B9" s="3" t="s">
        <v>25</v>
      </c>
      <c r="C9" s="8">
        <v>0</v>
      </c>
      <c r="D9" s="314"/>
      <c r="F9" s="25" t="s">
        <v>338</v>
      </c>
    </row>
    <row r="10" spans="1:6" ht="15.75" thickBot="1" x14ac:dyDescent="0.3">
      <c r="A10" s="289"/>
      <c r="B10" s="5" t="s">
        <v>26</v>
      </c>
      <c r="C10" s="11">
        <v>1</v>
      </c>
      <c r="D10" s="316"/>
      <c r="F10" s="24"/>
    </row>
    <row r="11" spans="1:6" x14ac:dyDescent="0.25">
      <c r="A11" s="327" t="s">
        <v>1163</v>
      </c>
      <c r="B11" s="37" t="s">
        <v>25</v>
      </c>
      <c r="C11" s="38">
        <v>0</v>
      </c>
      <c r="D11" s="314"/>
      <c r="F11" s="25" t="s">
        <v>341</v>
      </c>
    </row>
    <row r="12" spans="1:6" ht="15.75" thickBot="1" x14ac:dyDescent="0.3">
      <c r="A12" s="289"/>
      <c r="B12" s="5" t="s">
        <v>26</v>
      </c>
      <c r="C12" s="11">
        <v>1</v>
      </c>
      <c r="D12" s="316"/>
      <c r="F12" s="24"/>
    </row>
    <row r="13" spans="1:6" ht="22.5" x14ac:dyDescent="0.25">
      <c r="A13" s="327" t="s">
        <v>1168</v>
      </c>
      <c r="B13" s="37" t="s">
        <v>25</v>
      </c>
      <c r="C13" s="38">
        <v>0</v>
      </c>
      <c r="D13" s="314"/>
      <c r="F13" s="25" t="s">
        <v>342</v>
      </c>
    </row>
    <row r="14" spans="1:6" ht="54.75" customHeight="1" thickBot="1" x14ac:dyDescent="0.3">
      <c r="A14" s="289"/>
      <c r="B14" s="5" t="s">
        <v>26</v>
      </c>
      <c r="C14" s="11">
        <v>1</v>
      </c>
      <c r="D14" s="316"/>
      <c r="F14" s="24"/>
    </row>
    <row r="15" spans="1:6" x14ac:dyDescent="0.25">
      <c r="A15" s="327" t="s">
        <v>184</v>
      </c>
      <c r="B15" s="37" t="s">
        <v>104</v>
      </c>
      <c r="C15" s="38">
        <v>0</v>
      </c>
      <c r="D15" s="314"/>
      <c r="F15" s="25" t="s">
        <v>339</v>
      </c>
    </row>
    <row r="16" spans="1:6" ht="30" x14ac:dyDescent="0.25">
      <c r="A16" s="325"/>
      <c r="B16" s="2" t="s">
        <v>185</v>
      </c>
      <c r="C16" s="10">
        <v>1</v>
      </c>
      <c r="D16" s="315"/>
      <c r="F16" s="24"/>
    </row>
    <row r="17" spans="1:6" ht="30" x14ac:dyDescent="0.25">
      <c r="A17" s="325"/>
      <c r="B17" s="2" t="s">
        <v>186</v>
      </c>
      <c r="C17" s="10">
        <v>2</v>
      </c>
      <c r="D17" s="315"/>
      <c r="F17" s="24"/>
    </row>
    <row r="18" spans="1:6" ht="45.75" thickBot="1" x14ac:dyDescent="0.3">
      <c r="A18" s="326"/>
      <c r="B18" s="7" t="s">
        <v>187</v>
      </c>
      <c r="C18" s="9">
        <v>3</v>
      </c>
      <c r="D18" s="316"/>
      <c r="F18" s="24"/>
    </row>
    <row r="19" spans="1:6" x14ac:dyDescent="0.25">
      <c r="A19" s="282" t="s">
        <v>188</v>
      </c>
      <c r="B19" s="3" t="s">
        <v>42</v>
      </c>
      <c r="C19" s="8">
        <v>0</v>
      </c>
      <c r="D19" s="314"/>
      <c r="F19" s="25" t="s">
        <v>340</v>
      </c>
    </row>
    <row r="20" spans="1:6" ht="30.75" thickBot="1" x14ac:dyDescent="0.3">
      <c r="A20" s="283"/>
      <c r="B20" s="7" t="s">
        <v>189</v>
      </c>
      <c r="C20" s="9">
        <v>1</v>
      </c>
      <c r="D20" s="316"/>
      <c r="F20" s="24"/>
    </row>
    <row r="21" spans="1:6" x14ac:dyDescent="0.25">
      <c r="A21" s="282" t="s">
        <v>180</v>
      </c>
      <c r="B21" s="3" t="s">
        <v>190</v>
      </c>
      <c r="C21" s="8">
        <v>0</v>
      </c>
      <c r="D21" s="314"/>
      <c r="F21" s="24"/>
    </row>
    <row r="22" spans="1:6" x14ac:dyDescent="0.25">
      <c r="A22" s="288"/>
      <c r="B22" s="2" t="s">
        <v>191</v>
      </c>
      <c r="C22" s="10">
        <v>1</v>
      </c>
      <c r="D22" s="315"/>
      <c r="F22" s="24"/>
    </row>
    <row r="23" spans="1:6" x14ac:dyDescent="0.25">
      <c r="A23" s="288"/>
      <c r="B23" s="2" t="s">
        <v>192</v>
      </c>
      <c r="C23" s="10">
        <v>2</v>
      </c>
      <c r="D23" s="315"/>
      <c r="F23" s="24"/>
    </row>
    <row r="24" spans="1:6" ht="30.75" thickBot="1" x14ac:dyDescent="0.3">
      <c r="A24" s="283"/>
      <c r="B24" s="7" t="s">
        <v>181</v>
      </c>
      <c r="C24" s="9">
        <v>3</v>
      </c>
      <c r="D24" s="316"/>
      <c r="F24" s="24"/>
    </row>
    <row r="25" spans="1:6" x14ac:dyDescent="0.25">
      <c r="A25" s="282" t="s">
        <v>194</v>
      </c>
      <c r="B25" s="3" t="s">
        <v>42</v>
      </c>
      <c r="C25" s="8">
        <v>0</v>
      </c>
      <c r="D25" s="314"/>
      <c r="F25" s="25" t="s">
        <v>343</v>
      </c>
    </row>
    <row r="26" spans="1:6" ht="23.25" thickBot="1" x14ac:dyDescent="0.3">
      <c r="A26" s="432"/>
      <c r="B26" s="5" t="s">
        <v>43</v>
      </c>
      <c r="C26" s="11">
        <v>1</v>
      </c>
      <c r="D26" s="316"/>
      <c r="F26" s="25" t="s">
        <v>354</v>
      </c>
    </row>
    <row r="27" spans="1:6" ht="15.75" thickBot="1" x14ac:dyDescent="0.3">
      <c r="A27" s="58"/>
      <c r="B27" s="59" t="s">
        <v>20</v>
      </c>
      <c r="C27" s="60">
        <f>C6+C8+C10+C12+C14+C18+C20+C24+C26</f>
        <v>15</v>
      </c>
      <c r="D27" s="60">
        <f>IF(OR(D5=0,D7=0,D9=0),0,SUM(D5:D25))</f>
        <v>0</v>
      </c>
    </row>
    <row r="28" spans="1:6" x14ac:dyDescent="0.25">
      <c r="A28" s="36"/>
    </row>
    <row r="29" spans="1:6" x14ac:dyDescent="0.25">
      <c r="A29" s="36"/>
    </row>
    <row r="30" spans="1:6" x14ac:dyDescent="0.25">
      <c r="A30" s="36"/>
    </row>
    <row r="31" spans="1:6" x14ac:dyDescent="0.25">
      <c r="A31" s="36"/>
    </row>
    <row r="32" spans="1:6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</sheetData>
  <sheetProtection algorithmName="SHA-512" hashValue="j1qkG+J1n3LdTIFbNwYs7awUvy7/Ax4E7Pt08pT85iowt/0zd9OfN8Iv9ccDqP/sqzQ3C9iPp8aLZE+tfIzMUQ==" saltValue="jEXfqW8VZf+a1VLstoLnrA==" spinCount="100000" sheet="1" objects="1" scenarios="1"/>
  <protectedRanges>
    <protectedRange sqref="D1:D26" name="Диапазон1"/>
  </protectedRanges>
  <mergeCells count="22">
    <mergeCell ref="D13:D14"/>
    <mergeCell ref="D15:D18"/>
    <mergeCell ref="D19:D20"/>
    <mergeCell ref="D21:D24"/>
    <mergeCell ref="D25:D26"/>
    <mergeCell ref="D1:D4"/>
    <mergeCell ref="D5:D6"/>
    <mergeCell ref="D7:D8"/>
    <mergeCell ref="D9:D10"/>
    <mergeCell ref="D11:D12"/>
    <mergeCell ref="A13:A14"/>
    <mergeCell ref="A15:A18"/>
    <mergeCell ref="A19:A20"/>
    <mergeCell ref="A25:A26"/>
    <mergeCell ref="A21:A24"/>
    <mergeCell ref="A9:A10"/>
    <mergeCell ref="A11:A12"/>
    <mergeCell ref="A1:C1"/>
    <mergeCell ref="A2:C2"/>
    <mergeCell ref="A3:C3"/>
    <mergeCell ref="A5:A6"/>
    <mergeCell ref="A7:A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</sheetPr>
  <dimension ref="A1:F19"/>
  <sheetViews>
    <sheetView workbookViewId="0">
      <selection activeCell="D1" sqref="D1:D18"/>
    </sheetView>
  </sheetViews>
  <sheetFormatPr defaultRowHeight="15" x14ac:dyDescent="0.25"/>
  <cols>
    <col min="1" max="1" width="72.7109375" customWidth="1"/>
    <col min="2" max="2" width="62.140625" customWidth="1"/>
    <col min="3" max="3" width="14.5703125" customWidth="1"/>
    <col min="4" max="4" width="18.42578125" customWidth="1"/>
    <col min="6" max="6" width="67.8554687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18.75" x14ac:dyDescent="0.25">
      <c r="A2" s="319" t="s">
        <v>178</v>
      </c>
      <c r="B2" s="320"/>
      <c r="C2" s="321"/>
      <c r="D2" s="285"/>
      <c r="F2" s="24"/>
    </row>
    <row r="3" spans="1:6" ht="19.5" thickBot="1" x14ac:dyDescent="0.3">
      <c r="A3" s="531" t="s">
        <v>195</v>
      </c>
      <c r="B3" s="532"/>
      <c r="C3" s="533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x14ac:dyDescent="0.25">
      <c r="A5" s="303" t="s">
        <v>1164</v>
      </c>
      <c r="B5" s="3" t="s">
        <v>42</v>
      </c>
      <c r="C5" s="8">
        <v>0</v>
      </c>
      <c r="D5" s="314"/>
      <c r="F5" s="25" t="s">
        <v>344</v>
      </c>
    </row>
    <row r="6" spans="1:6" ht="24.75" customHeight="1" thickBot="1" x14ac:dyDescent="0.3">
      <c r="A6" s="330"/>
      <c r="B6" s="7" t="s">
        <v>43</v>
      </c>
      <c r="C6" s="9">
        <v>1</v>
      </c>
      <c r="D6" s="316"/>
      <c r="F6" s="24"/>
    </row>
    <row r="7" spans="1:6" x14ac:dyDescent="0.25">
      <c r="A7" s="303" t="s">
        <v>199</v>
      </c>
      <c r="B7" s="3" t="s">
        <v>42</v>
      </c>
      <c r="C7" s="8">
        <v>0</v>
      </c>
      <c r="D7" s="314"/>
      <c r="F7" s="25" t="s">
        <v>345</v>
      </c>
    </row>
    <row r="8" spans="1:6" ht="33" customHeight="1" thickBot="1" x14ac:dyDescent="0.3">
      <c r="A8" s="330"/>
      <c r="B8" s="7" t="s">
        <v>43</v>
      </c>
      <c r="C8" s="9">
        <v>1</v>
      </c>
      <c r="D8" s="316"/>
      <c r="F8" s="24"/>
    </row>
    <row r="9" spans="1:6" x14ac:dyDescent="0.25">
      <c r="A9" s="303" t="s">
        <v>201</v>
      </c>
      <c r="B9" s="3" t="s">
        <v>42</v>
      </c>
      <c r="C9" s="8">
        <v>0</v>
      </c>
      <c r="D9" s="314"/>
      <c r="F9" s="25" t="s">
        <v>348</v>
      </c>
    </row>
    <row r="10" spans="1:6" ht="39" customHeight="1" thickBot="1" x14ac:dyDescent="0.3">
      <c r="A10" s="330"/>
      <c r="B10" s="7" t="s">
        <v>43</v>
      </c>
      <c r="C10" s="9">
        <v>1</v>
      </c>
      <c r="D10" s="316"/>
      <c r="F10" s="24"/>
    </row>
    <row r="11" spans="1:6" x14ac:dyDescent="0.25">
      <c r="A11" s="303" t="s">
        <v>1158</v>
      </c>
      <c r="B11" s="3" t="s">
        <v>42</v>
      </c>
      <c r="C11" s="8">
        <v>0</v>
      </c>
      <c r="D11" s="314"/>
      <c r="F11" s="25" t="s">
        <v>347</v>
      </c>
    </row>
    <row r="12" spans="1:6" ht="39" customHeight="1" thickBot="1" x14ac:dyDescent="0.3">
      <c r="A12" s="330"/>
      <c r="B12" s="7" t="s">
        <v>196</v>
      </c>
      <c r="C12" s="9">
        <v>1</v>
      </c>
      <c r="D12" s="316"/>
      <c r="F12" s="24"/>
    </row>
    <row r="13" spans="1:6" ht="24" customHeight="1" x14ac:dyDescent="0.25">
      <c r="A13" s="303" t="s">
        <v>202</v>
      </c>
      <c r="B13" s="3" t="s">
        <v>42</v>
      </c>
      <c r="C13" s="8">
        <v>0</v>
      </c>
      <c r="D13" s="314"/>
      <c r="F13" s="25" t="s">
        <v>346</v>
      </c>
    </row>
    <row r="14" spans="1:6" ht="36.75" customHeight="1" thickBot="1" x14ac:dyDescent="0.3">
      <c r="A14" s="330"/>
      <c r="B14" s="7" t="s">
        <v>43</v>
      </c>
      <c r="C14" s="9">
        <v>1</v>
      </c>
      <c r="D14" s="316"/>
      <c r="F14" s="24"/>
    </row>
    <row r="15" spans="1:6" x14ac:dyDescent="0.25">
      <c r="A15" s="303" t="s">
        <v>203</v>
      </c>
      <c r="B15" s="3" t="s">
        <v>197</v>
      </c>
      <c r="C15" s="8">
        <v>0</v>
      </c>
      <c r="D15" s="314"/>
      <c r="F15" s="24"/>
    </row>
    <row r="16" spans="1:6" ht="38.25" customHeight="1" thickBot="1" x14ac:dyDescent="0.3">
      <c r="A16" s="330"/>
      <c r="B16" s="7" t="s">
        <v>198</v>
      </c>
      <c r="C16" s="9">
        <v>1</v>
      </c>
      <c r="D16" s="316"/>
      <c r="F16" s="24"/>
    </row>
    <row r="17" spans="1:6" x14ac:dyDescent="0.25">
      <c r="A17" s="303" t="s">
        <v>200</v>
      </c>
      <c r="B17" s="3" t="s">
        <v>42</v>
      </c>
      <c r="C17" s="8">
        <v>0</v>
      </c>
      <c r="D17" s="314"/>
      <c r="F17" s="24"/>
    </row>
    <row r="18" spans="1:6" ht="15.75" thickBot="1" x14ac:dyDescent="0.3">
      <c r="A18" s="505"/>
      <c r="B18" s="5" t="s">
        <v>43</v>
      </c>
      <c r="C18" s="11">
        <v>1</v>
      </c>
      <c r="D18" s="316"/>
      <c r="F18" s="24"/>
    </row>
    <row r="19" spans="1:6" ht="15.75" thickBot="1" x14ac:dyDescent="0.3">
      <c r="A19" s="22"/>
      <c r="B19" s="12" t="s">
        <v>20</v>
      </c>
      <c r="C19" s="18">
        <f>C6+C8+C10+C12+C14+C16+C18</f>
        <v>7</v>
      </c>
      <c r="D19" s="18">
        <f>SUM(D5:D18)</f>
        <v>0</v>
      </c>
      <c r="F19" s="24"/>
    </row>
  </sheetData>
  <sheetProtection algorithmName="SHA-512" hashValue="zjg5ao7PYKYSNsdSd5eeuiYvIa07fS7xLxv9TbARc58WSpMf2zHzEpEv6dQo8rruq4w+5mO187W5BLMnPknUxg==" saltValue="0MyR9S2Z/2cDb4eZ8AUCVw==" spinCount="100000" sheet="1" objects="1" scenarios="1"/>
  <protectedRanges>
    <protectedRange sqref="D1:D18" name="Диапазон1"/>
  </protectedRanges>
  <mergeCells count="18">
    <mergeCell ref="D13:D14"/>
    <mergeCell ref="D15:D16"/>
    <mergeCell ref="D17:D18"/>
    <mergeCell ref="D1:D4"/>
    <mergeCell ref="D5:D6"/>
    <mergeCell ref="D7:D8"/>
    <mergeCell ref="D9:D10"/>
    <mergeCell ref="D11:D12"/>
    <mergeCell ref="A11:A12"/>
    <mergeCell ref="A13:A14"/>
    <mergeCell ref="A15:A16"/>
    <mergeCell ref="A17:A18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AA229"/>
  <sheetViews>
    <sheetView topLeftCell="A196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2.42578125" customWidth="1"/>
    <col min="12" max="12" width="11.42578125" customWidth="1"/>
    <col min="13" max="13" width="13.28515625" customWidth="1"/>
    <col min="14" max="14" width="12.42578125" customWidth="1"/>
    <col min="15" max="15" width="15.7109375" customWidth="1"/>
  </cols>
  <sheetData>
    <row r="1" spans="1:27" ht="46.5" customHeight="1" thickBot="1" x14ac:dyDescent="0.3">
      <c r="A1" s="157"/>
      <c r="B1" s="574" t="s">
        <v>178</v>
      </c>
      <c r="C1" s="575"/>
      <c r="D1" s="576"/>
      <c r="E1" s="576"/>
      <c r="F1" s="575"/>
      <c r="G1" s="575"/>
      <c r="H1" s="575"/>
      <c r="I1" s="575"/>
      <c r="K1" s="171" t="s">
        <v>938</v>
      </c>
      <c r="L1" s="172" t="s">
        <v>939</v>
      </c>
      <c r="M1" s="172" t="s">
        <v>942</v>
      </c>
      <c r="N1" s="172" t="s">
        <v>940</v>
      </c>
      <c r="O1" s="173" t="s">
        <v>941</v>
      </c>
    </row>
    <row r="2" spans="1:27" ht="45.75" thickBot="1" x14ac:dyDescent="0.3">
      <c r="A2" s="577">
        <v>1</v>
      </c>
      <c r="B2" s="130" t="s">
        <v>393</v>
      </c>
      <c r="C2" s="483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4">
        <f>SUM('Воспитательная деятельность'!C27,'Самоуправление волонтерство'!C19)</f>
        <v>22</v>
      </c>
      <c r="L2" s="117">
        <f>SUM(D3,D15,D21,D42,D60,D66,D90,D99,D120,D141,D153,D162,D174,D189,D201,D213)</f>
        <v>0</v>
      </c>
      <c r="M2" s="175">
        <f>L2*100/K2</f>
        <v>0</v>
      </c>
      <c r="N2" s="117">
        <f>SUM(E3,E15,E21,E42,E60,E66,E90,E99,E120,E141,E153,E162,E174,E189,E201,E213)</f>
        <v>0</v>
      </c>
      <c r="O2" s="176">
        <f>N2*100/K2</f>
        <v>0</v>
      </c>
    </row>
    <row r="3" spans="1:27" ht="30" x14ac:dyDescent="0.25">
      <c r="A3" s="578"/>
      <c r="B3" s="162" t="s">
        <v>779</v>
      </c>
      <c r="C3" s="484"/>
      <c r="D3" s="133">
        <f>'Воспитательная деятельность'!D5</f>
        <v>0</v>
      </c>
      <c r="E3" s="205"/>
      <c r="F3" s="350"/>
      <c r="G3" s="350"/>
      <c r="H3" s="350"/>
      <c r="I3" s="347"/>
      <c r="K3" s="571" t="s">
        <v>944</v>
      </c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3"/>
    </row>
    <row r="4" spans="1:27" ht="22.5" customHeight="1" thickBot="1" x14ac:dyDescent="0.3">
      <c r="A4" s="579"/>
      <c r="B4" s="134" t="s">
        <v>400</v>
      </c>
      <c r="C4" s="485"/>
      <c r="D4" s="135" t="s">
        <v>402</v>
      </c>
      <c r="E4" s="135" t="s">
        <v>403</v>
      </c>
      <c r="F4" s="351"/>
      <c r="G4" s="351"/>
      <c r="H4" s="351"/>
      <c r="I4" s="352"/>
      <c r="K4" s="177"/>
      <c r="L4" s="185">
        <v>1</v>
      </c>
      <c r="M4" s="185">
        <v>2</v>
      </c>
      <c r="N4" s="185">
        <v>3</v>
      </c>
      <c r="O4" s="185">
        <v>4</v>
      </c>
      <c r="P4" s="185">
        <v>5</v>
      </c>
      <c r="Q4" s="185">
        <v>6</v>
      </c>
      <c r="R4" s="185">
        <v>7</v>
      </c>
      <c r="S4" s="185">
        <v>8</v>
      </c>
      <c r="T4" s="185">
        <v>9</v>
      </c>
      <c r="U4" s="185">
        <v>10</v>
      </c>
      <c r="V4" s="185">
        <v>11</v>
      </c>
      <c r="W4" s="185">
        <v>12</v>
      </c>
      <c r="X4" s="185">
        <v>13</v>
      </c>
      <c r="Y4" s="185">
        <v>14</v>
      </c>
      <c r="Z4" s="185">
        <v>15</v>
      </c>
      <c r="AA4" s="186">
        <v>16</v>
      </c>
    </row>
    <row r="5" spans="1:27" ht="18.600000000000001" customHeight="1" x14ac:dyDescent="0.25">
      <c r="A5" s="561"/>
      <c r="B5" s="582" t="s">
        <v>647</v>
      </c>
      <c r="C5" s="136" t="s">
        <v>648</v>
      </c>
      <c r="D5" s="193"/>
      <c r="E5" s="200"/>
      <c r="F5" s="381"/>
      <c r="G5" s="381"/>
      <c r="H5" s="381"/>
      <c r="I5" s="378"/>
      <c r="K5" s="187" t="s">
        <v>943</v>
      </c>
      <c r="L5" s="139">
        <f>D3</f>
        <v>0</v>
      </c>
      <c r="M5" s="139">
        <f>D15</f>
        <v>0</v>
      </c>
      <c r="N5" s="139">
        <f>D21</f>
        <v>0</v>
      </c>
      <c r="O5" s="139">
        <f>D42</f>
        <v>0</v>
      </c>
      <c r="P5" s="139">
        <f>D60</f>
        <v>0</v>
      </c>
      <c r="Q5" s="139">
        <f>D66</f>
        <v>0</v>
      </c>
      <c r="R5" s="139">
        <f>D90</f>
        <v>0</v>
      </c>
      <c r="S5" s="139">
        <f>D99</f>
        <v>0</v>
      </c>
      <c r="T5" s="139">
        <f>D120</f>
        <v>0</v>
      </c>
      <c r="U5" s="139">
        <f>D141</f>
        <v>0</v>
      </c>
      <c r="V5" s="139">
        <f>D153</f>
        <v>0</v>
      </c>
      <c r="W5" s="139">
        <f>D162</f>
        <v>0</v>
      </c>
      <c r="X5" s="139">
        <f>D174</f>
        <v>0</v>
      </c>
      <c r="Y5" s="139">
        <f>D189</f>
        <v>0</v>
      </c>
      <c r="Z5" s="139">
        <f>D201</f>
        <v>0</v>
      </c>
      <c r="AA5" s="145">
        <f>D213</f>
        <v>0</v>
      </c>
    </row>
    <row r="6" spans="1:27" ht="15.75" thickBot="1" x14ac:dyDescent="0.3">
      <c r="A6" s="562"/>
      <c r="B6" s="427"/>
      <c r="C6" s="138" t="s">
        <v>649</v>
      </c>
      <c r="D6" s="194"/>
      <c r="E6" s="196"/>
      <c r="F6" s="382"/>
      <c r="G6" s="382"/>
      <c r="H6" s="382"/>
      <c r="I6" s="379"/>
      <c r="K6" s="188" t="s">
        <v>403</v>
      </c>
      <c r="L6" s="141">
        <f>E3</f>
        <v>0</v>
      </c>
      <c r="M6" s="141">
        <f>E15</f>
        <v>0</v>
      </c>
      <c r="N6" s="141">
        <f>E21</f>
        <v>0</v>
      </c>
      <c r="O6" s="141">
        <f>E42</f>
        <v>0</v>
      </c>
      <c r="P6" s="141">
        <f>E60</f>
        <v>0</v>
      </c>
      <c r="Q6" s="141">
        <f>E66</f>
        <v>0</v>
      </c>
      <c r="R6" s="141">
        <f>E90</f>
        <v>0</v>
      </c>
      <c r="S6" s="141">
        <f>E99</f>
        <v>0</v>
      </c>
      <c r="T6" s="141">
        <f>E120</f>
        <v>0</v>
      </c>
      <c r="U6" s="141">
        <f>E141</f>
        <v>0</v>
      </c>
      <c r="V6" s="141">
        <f>E153</f>
        <v>0</v>
      </c>
      <c r="W6" s="141">
        <f>E162</f>
        <v>0</v>
      </c>
      <c r="X6" s="141">
        <f>E174</f>
        <v>0</v>
      </c>
      <c r="Y6" s="141">
        <f>E189</f>
        <v>0</v>
      </c>
      <c r="Z6" s="141">
        <f>E201</f>
        <v>0</v>
      </c>
      <c r="AA6" s="146">
        <f>E213</f>
        <v>0</v>
      </c>
    </row>
    <row r="7" spans="1:27" ht="20.100000000000001" customHeight="1" x14ac:dyDescent="0.25">
      <c r="A7" s="562"/>
      <c r="B7" s="427"/>
      <c r="C7" s="155" t="s">
        <v>650</v>
      </c>
      <c r="D7" s="194"/>
      <c r="E7" s="196"/>
      <c r="F7" s="382"/>
      <c r="G7" s="382"/>
      <c r="H7" s="382"/>
      <c r="I7" s="379"/>
    </row>
    <row r="8" spans="1:27" x14ac:dyDescent="0.25">
      <c r="A8" s="562"/>
      <c r="B8" s="580" t="s">
        <v>651</v>
      </c>
      <c r="C8" s="154" t="s">
        <v>9</v>
      </c>
      <c r="D8" s="194"/>
      <c r="E8" s="196"/>
      <c r="F8" s="382"/>
      <c r="G8" s="382"/>
      <c r="H8" s="382"/>
      <c r="I8" s="379"/>
    </row>
    <row r="9" spans="1:27" x14ac:dyDescent="0.25">
      <c r="A9" s="562"/>
      <c r="B9" s="583"/>
      <c r="C9" s="138" t="s">
        <v>652</v>
      </c>
      <c r="D9" s="194"/>
      <c r="E9" s="196"/>
      <c r="F9" s="382"/>
      <c r="G9" s="382"/>
      <c r="H9" s="382"/>
      <c r="I9" s="379"/>
    </row>
    <row r="10" spans="1:27" x14ac:dyDescent="0.25">
      <c r="A10" s="562"/>
      <c r="B10" s="583"/>
      <c r="C10" s="155" t="s">
        <v>8</v>
      </c>
      <c r="D10" s="194"/>
      <c r="E10" s="196"/>
      <c r="F10" s="382"/>
      <c r="G10" s="382"/>
      <c r="H10" s="382"/>
      <c r="I10" s="379"/>
    </row>
    <row r="11" spans="1:27" x14ac:dyDescent="0.25">
      <c r="A11" s="562"/>
      <c r="B11" s="580" t="s">
        <v>653</v>
      </c>
      <c r="C11" s="154" t="s">
        <v>549</v>
      </c>
      <c r="D11" s="194"/>
      <c r="E11" s="196"/>
      <c r="F11" s="382"/>
      <c r="G11" s="382"/>
      <c r="H11" s="382"/>
      <c r="I11" s="379"/>
    </row>
    <row r="12" spans="1:27" x14ac:dyDescent="0.25">
      <c r="A12" s="562"/>
      <c r="B12" s="580"/>
      <c r="C12" s="138" t="s">
        <v>654</v>
      </c>
      <c r="D12" s="194"/>
      <c r="E12" s="196"/>
      <c r="F12" s="382"/>
      <c r="G12" s="382"/>
      <c r="H12" s="382"/>
      <c r="I12" s="379"/>
    </row>
    <row r="13" spans="1:27" ht="37.5" customHeight="1" thickBot="1" x14ac:dyDescent="0.3">
      <c r="A13" s="563"/>
      <c r="B13" s="581"/>
      <c r="C13" s="140" t="s">
        <v>5</v>
      </c>
      <c r="D13" s="198"/>
      <c r="E13" s="203"/>
      <c r="F13" s="383"/>
      <c r="G13" s="383"/>
      <c r="H13" s="383"/>
      <c r="I13" s="380"/>
    </row>
    <row r="14" spans="1:27" ht="45" x14ac:dyDescent="0.25">
      <c r="A14" s="361">
        <v>2</v>
      </c>
      <c r="B14" s="130" t="s">
        <v>393</v>
      </c>
      <c r="C14" s="483" t="s">
        <v>401</v>
      </c>
      <c r="D14" s="131" t="s">
        <v>394</v>
      </c>
      <c r="E14" s="131" t="s">
        <v>395</v>
      </c>
      <c r="F14" s="349" t="s">
        <v>396</v>
      </c>
      <c r="G14" s="349" t="s">
        <v>397</v>
      </c>
      <c r="H14" s="349" t="s">
        <v>398</v>
      </c>
      <c r="I14" s="346" t="s">
        <v>399</v>
      </c>
    </row>
    <row r="15" spans="1:27" ht="44.25" customHeight="1" x14ac:dyDescent="0.25">
      <c r="A15" s="362"/>
      <c r="B15" s="132" t="s">
        <v>780</v>
      </c>
      <c r="C15" s="484"/>
      <c r="D15" s="133">
        <f>'Воспитательная деятельность'!D7</f>
        <v>0</v>
      </c>
      <c r="E15" s="205"/>
      <c r="F15" s="350"/>
      <c r="G15" s="350"/>
      <c r="H15" s="350"/>
      <c r="I15" s="347"/>
    </row>
    <row r="16" spans="1:27" ht="15.75" thickBot="1" x14ac:dyDescent="0.3">
      <c r="A16" s="363"/>
      <c r="B16" s="134" t="s">
        <v>400</v>
      </c>
      <c r="C16" s="485"/>
      <c r="D16" s="135" t="s">
        <v>402</v>
      </c>
      <c r="E16" s="135" t="s">
        <v>403</v>
      </c>
      <c r="F16" s="351"/>
      <c r="G16" s="351"/>
      <c r="H16" s="351"/>
      <c r="I16" s="352"/>
    </row>
    <row r="17" spans="1:9" x14ac:dyDescent="0.25">
      <c r="A17" s="561"/>
      <c r="B17" s="560" t="s">
        <v>655</v>
      </c>
      <c r="C17" s="136" t="s">
        <v>656</v>
      </c>
      <c r="D17" s="193"/>
      <c r="E17" s="200"/>
      <c r="F17" s="381"/>
      <c r="G17" s="381"/>
      <c r="H17" s="381"/>
      <c r="I17" s="378"/>
    </row>
    <row r="18" spans="1:9" x14ac:dyDescent="0.25">
      <c r="A18" s="562"/>
      <c r="B18" s="555"/>
      <c r="C18" s="138" t="s">
        <v>657</v>
      </c>
      <c r="D18" s="194"/>
      <c r="E18" s="196"/>
      <c r="F18" s="382"/>
      <c r="G18" s="382"/>
      <c r="H18" s="382"/>
      <c r="I18" s="379"/>
    </row>
    <row r="19" spans="1:9" ht="15.75" thickBot="1" x14ac:dyDescent="0.3">
      <c r="A19" s="563"/>
      <c r="B19" s="556"/>
      <c r="C19" s="140" t="s">
        <v>658</v>
      </c>
      <c r="D19" s="198"/>
      <c r="E19" s="203"/>
      <c r="F19" s="383"/>
      <c r="G19" s="383"/>
      <c r="H19" s="383"/>
      <c r="I19" s="380"/>
    </row>
    <row r="20" spans="1:9" ht="45" x14ac:dyDescent="0.25">
      <c r="A20" s="567">
        <v>3</v>
      </c>
      <c r="B20" s="159" t="s">
        <v>393</v>
      </c>
      <c r="C20" s="483" t="s">
        <v>401</v>
      </c>
      <c r="D20" s="131" t="s">
        <v>394</v>
      </c>
      <c r="E20" s="131" t="s">
        <v>395</v>
      </c>
      <c r="F20" s="349" t="s">
        <v>396</v>
      </c>
      <c r="G20" s="349" t="s">
        <v>397</v>
      </c>
      <c r="H20" s="349" t="s">
        <v>398</v>
      </c>
      <c r="I20" s="346" t="s">
        <v>399</v>
      </c>
    </row>
    <row r="21" spans="1:9" ht="46.5" customHeight="1" x14ac:dyDescent="0.25">
      <c r="A21" s="568"/>
      <c r="B21" s="160" t="s">
        <v>781</v>
      </c>
      <c r="C21" s="484"/>
      <c r="D21" s="133">
        <f>'Воспитательная деятельность'!D9</f>
        <v>0</v>
      </c>
      <c r="E21" s="205"/>
      <c r="F21" s="350"/>
      <c r="G21" s="350"/>
      <c r="H21" s="350"/>
      <c r="I21" s="347"/>
    </row>
    <row r="22" spans="1:9" ht="15.75" thickBot="1" x14ac:dyDescent="0.3">
      <c r="A22" s="569"/>
      <c r="B22" s="161" t="s">
        <v>400</v>
      </c>
      <c r="C22" s="570"/>
      <c r="D22" s="147" t="s">
        <v>402</v>
      </c>
      <c r="E22" s="147" t="s">
        <v>403</v>
      </c>
      <c r="F22" s="369"/>
      <c r="G22" s="369"/>
      <c r="H22" s="369"/>
      <c r="I22" s="348"/>
    </row>
    <row r="23" spans="1:9" x14ac:dyDescent="0.25">
      <c r="A23" s="561"/>
      <c r="B23" s="560" t="s">
        <v>659</v>
      </c>
      <c r="C23" s="136" t="s">
        <v>415</v>
      </c>
      <c r="D23" s="193"/>
      <c r="E23" s="200"/>
      <c r="F23" s="381"/>
      <c r="G23" s="381"/>
      <c r="H23" s="381"/>
      <c r="I23" s="378"/>
    </row>
    <row r="24" spans="1:9" ht="30" x14ac:dyDescent="0.25">
      <c r="A24" s="562"/>
      <c r="B24" s="555"/>
      <c r="C24" s="149" t="s">
        <v>494</v>
      </c>
      <c r="D24" s="194"/>
      <c r="E24" s="196"/>
      <c r="F24" s="382"/>
      <c r="G24" s="382"/>
      <c r="H24" s="382"/>
      <c r="I24" s="379"/>
    </row>
    <row r="25" spans="1:9" x14ac:dyDescent="0.25">
      <c r="A25" s="562"/>
      <c r="B25" s="555"/>
      <c r="C25" s="155" t="s">
        <v>485</v>
      </c>
      <c r="D25" s="194"/>
      <c r="E25" s="196"/>
      <c r="F25" s="382"/>
      <c r="G25" s="382"/>
      <c r="H25" s="382"/>
      <c r="I25" s="379"/>
    </row>
    <row r="26" spans="1:9" x14ac:dyDescent="0.25">
      <c r="A26" s="562"/>
      <c r="B26" s="420" t="s">
        <v>660</v>
      </c>
      <c r="C26" s="154" t="s">
        <v>405</v>
      </c>
      <c r="D26" s="194"/>
      <c r="E26" s="196"/>
      <c r="F26" s="382"/>
      <c r="G26" s="382"/>
      <c r="H26" s="382"/>
      <c r="I26" s="379"/>
    </row>
    <row r="27" spans="1:9" x14ac:dyDescent="0.25">
      <c r="A27" s="562"/>
      <c r="B27" s="555"/>
      <c r="C27" s="149" t="s">
        <v>492</v>
      </c>
      <c r="D27" s="194"/>
      <c r="E27" s="196"/>
      <c r="F27" s="382"/>
      <c r="G27" s="382"/>
      <c r="H27" s="382"/>
      <c r="I27" s="379"/>
    </row>
    <row r="28" spans="1:9" x14ac:dyDescent="0.25">
      <c r="A28" s="562"/>
      <c r="B28" s="555"/>
      <c r="C28" s="155" t="s">
        <v>407</v>
      </c>
      <c r="D28" s="194"/>
      <c r="E28" s="196"/>
      <c r="F28" s="382"/>
      <c r="G28" s="382"/>
      <c r="H28" s="382"/>
      <c r="I28" s="379"/>
    </row>
    <row r="29" spans="1:9" x14ac:dyDescent="0.25">
      <c r="A29" s="562"/>
      <c r="B29" s="420" t="s">
        <v>661</v>
      </c>
      <c r="C29" s="154" t="s">
        <v>405</v>
      </c>
      <c r="D29" s="194"/>
      <c r="E29" s="196"/>
      <c r="F29" s="382"/>
      <c r="G29" s="382"/>
      <c r="H29" s="382"/>
      <c r="I29" s="379"/>
    </row>
    <row r="30" spans="1:9" x14ac:dyDescent="0.25">
      <c r="A30" s="562"/>
      <c r="B30" s="555"/>
      <c r="C30" s="138" t="s">
        <v>406</v>
      </c>
      <c r="D30" s="194"/>
      <c r="E30" s="196"/>
      <c r="F30" s="382"/>
      <c r="G30" s="382"/>
      <c r="H30" s="382"/>
      <c r="I30" s="379"/>
    </row>
    <row r="31" spans="1:9" x14ac:dyDescent="0.25">
      <c r="A31" s="562"/>
      <c r="B31" s="555"/>
      <c r="C31" s="155" t="s">
        <v>407</v>
      </c>
      <c r="D31" s="194"/>
      <c r="E31" s="196"/>
      <c r="F31" s="382"/>
      <c r="G31" s="382"/>
      <c r="H31" s="382"/>
      <c r="I31" s="379"/>
    </row>
    <row r="32" spans="1:9" x14ac:dyDescent="0.25">
      <c r="A32" s="562"/>
      <c r="B32" s="420" t="s">
        <v>662</v>
      </c>
      <c r="C32" s="154" t="s">
        <v>663</v>
      </c>
      <c r="D32" s="194"/>
      <c r="E32" s="196"/>
      <c r="F32" s="382"/>
      <c r="G32" s="382"/>
      <c r="H32" s="382"/>
      <c r="I32" s="379"/>
    </row>
    <row r="33" spans="1:9" x14ac:dyDescent="0.25">
      <c r="A33" s="562"/>
      <c r="B33" s="555"/>
      <c r="C33" s="138" t="s">
        <v>406</v>
      </c>
      <c r="D33" s="194"/>
      <c r="E33" s="196"/>
      <c r="F33" s="382"/>
      <c r="G33" s="382"/>
      <c r="H33" s="382"/>
      <c r="I33" s="379"/>
    </row>
    <row r="34" spans="1:9" ht="31.5" customHeight="1" x14ac:dyDescent="0.25">
      <c r="A34" s="562"/>
      <c r="B34" s="555"/>
      <c r="C34" s="155" t="s">
        <v>664</v>
      </c>
      <c r="D34" s="194"/>
      <c r="E34" s="196"/>
      <c r="F34" s="382"/>
      <c r="G34" s="382"/>
      <c r="H34" s="382"/>
      <c r="I34" s="379"/>
    </row>
    <row r="35" spans="1:9" x14ac:dyDescent="0.25">
      <c r="A35" s="562"/>
      <c r="B35" s="420" t="s">
        <v>665</v>
      </c>
      <c r="C35" s="154" t="s">
        <v>666</v>
      </c>
      <c r="D35" s="194"/>
      <c r="E35" s="196"/>
      <c r="F35" s="382"/>
      <c r="G35" s="382"/>
      <c r="H35" s="382"/>
      <c r="I35" s="379"/>
    </row>
    <row r="36" spans="1:9" ht="30" x14ac:dyDescent="0.25">
      <c r="A36" s="562"/>
      <c r="B36" s="555"/>
      <c r="C36" s="149" t="s">
        <v>657</v>
      </c>
      <c r="D36" s="194"/>
      <c r="E36" s="196"/>
      <c r="F36" s="382"/>
      <c r="G36" s="382"/>
      <c r="H36" s="382"/>
      <c r="I36" s="379"/>
    </row>
    <row r="37" spans="1:9" x14ac:dyDescent="0.25">
      <c r="A37" s="562"/>
      <c r="B37" s="555"/>
      <c r="C37" s="155" t="s">
        <v>667</v>
      </c>
      <c r="D37" s="194"/>
      <c r="E37" s="196"/>
      <c r="F37" s="382"/>
      <c r="G37" s="382"/>
      <c r="H37" s="382"/>
      <c r="I37" s="379"/>
    </row>
    <row r="38" spans="1:9" x14ac:dyDescent="0.25">
      <c r="A38" s="562"/>
      <c r="B38" s="420" t="s">
        <v>668</v>
      </c>
      <c r="C38" s="154" t="s">
        <v>669</v>
      </c>
      <c r="D38" s="194"/>
      <c r="E38" s="196"/>
      <c r="F38" s="382"/>
      <c r="G38" s="382"/>
      <c r="H38" s="382"/>
      <c r="I38" s="379"/>
    </row>
    <row r="39" spans="1:9" x14ac:dyDescent="0.25">
      <c r="A39" s="562"/>
      <c r="B39" s="555"/>
      <c r="C39" s="149" t="s">
        <v>670</v>
      </c>
      <c r="D39" s="194"/>
      <c r="E39" s="196"/>
      <c r="F39" s="382"/>
      <c r="G39" s="382"/>
      <c r="H39" s="382"/>
      <c r="I39" s="379"/>
    </row>
    <row r="40" spans="1:9" ht="15.75" thickBot="1" x14ac:dyDescent="0.3">
      <c r="A40" s="563"/>
      <c r="B40" s="556"/>
      <c r="C40" s="140" t="s">
        <v>671</v>
      </c>
      <c r="D40" s="198"/>
      <c r="E40" s="203"/>
      <c r="F40" s="383"/>
      <c r="G40" s="383"/>
      <c r="H40" s="383"/>
      <c r="I40" s="380"/>
    </row>
    <row r="41" spans="1:9" ht="45" x14ac:dyDescent="0.25">
      <c r="A41" s="564">
        <v>4</v>
      </c>
      <c r="B41" s="158" t="s">
        <v>393</v>
      </c>
      <c r="C41" s="483" t="s">
        <v>401</v>
      </c>
      <c r="D41" s="131" t="s">
        <v>394</v>
      </c>
      <c r="E41" s="131" t="s">
        <v>395</v>
      </c>
      <c r="F41" s="349" t="s">
        <v>396</v>
      </c>
      <c r="G41" s="349" t="s">
        <v>397</v>
      </c>
      <c r="H41" s="349" t="s">
        <v>398</v>
      </c>
      <c r="I41" s="346" t="s">
        <v>399</v>
      </c>
    </row>
    <row r="42" spans="1:9" ht="29.25" customHeight="1" x14ac:dyDescent="0.25">
      <c r="A42" s="565"/>
      <c r="B42" s="153" t="s">
        <v>1188</v>
      </c>
      <c r="C42" s="484"/>
      <c r="D42" s="133">
        <f>'Воспитательная деятельность'!D11</f>
        <v>0</v>
      </c>
      <c r="E42" s="205"/>
      <c r="F42" s="350"/>
      <c r="G42" s="350"/>
      <c r="H42" s="350"/>
      <c r="I42" s="347"/>
    </row>
    <row r="43" spans="1:9" ht="15.75" thickBot="1" x14ac:dyDescent="0.3">
      <c r="A43" s="566"/>
      <c r="B43" s="135" t="s">
        <v>400</v>
      </c>
      <c r="C43" s="485"/>
      <c r="D43" s="135" t="s">
        <v>402</v>
      </c>
      <c r="E43" s="135" t="s">
        <v>403</v>
      </c>
      <c r="F43" s="351"/>
      <c r="G43" s="351"/>
      <c r="H43" s="351"/>
      <c r="I43" s="352"/>
    </row>
    <row r="44" spans="1:9" x14ac:dyDescent="0.25">
      <c r="A44" s="561"/>
      <c r="B44" s="560" t="s">
        <v>672</v>
      </c>
      <c r="C44" s="136" t="s">
        <v>673</v>
      </c>
      <c r="D44" s="193"/>
      <c r="E44" s="200"/>
      <c r="F44" s="381"/>
      <c r="G44" s="381"/>
      <c r="H44" s="381"/>
      <c r="I44" s="378"/>
    </row>
    <row r="45" spans="1:9" x14ac:dyDescent="0.25">
      <c r="A45" s="562"/>
      <c r="B45" s="555"/>
      <c r="C45" s="149" t="s">
        <v>674</v>
      </c>
      <c r="D45" s="194"/>
      <c r="E45" s="196"/>
      <c r="F45" s="382"/>
      <c r="G45" s="382"/>
      <c r="H45" s="382"/>
      <c r="I45" s="379"/>
    </row>
    <row r="46" spans="1:9" x14ac:dyDescent="0.25">
      <c r="A46" s="562"/>
      <c r="B46" s="555"/>
      <c r="C46" s="155" t="s">
        <v>675</v>
      </c>
      <c r="D46" s="194"/>
      <c r="E46" s="196"/>
      <c r="F46" s="382"/>
      <c r="G46" s="382"/>
      <c r="H46" s="382"/>
      <c r="I46" s="379"/>
    </row>
    <row r="47" spans="1:9" x14ac:dyDescent="0.25">
      <c r="A47" s="562"/>
      <c r="B47" s="420" t="s">
        <v>676</v>
      </c>
      <c r="C47" s="154" t="s">
        <v>677</v>
      </c>
      <c r="D47" s="194"/>
      <c r="E47" s="196"/>
      <c r="F47" s="382"/>
      <c r="G47" s="382"/>
      <c r="H47" s="382"/>
      <c r="I47" s="379"/>
    </row>
    <row r="48" spans="1:9" ht="30" x14ac:dyDescent="0.25">
      <c r="A48" s="562"/>
      <c r="B48" s="555"/>
      <c r="C48" s="149" t="s">
        <v>678</v>
      </c>
      <c r="D48" s="194"/>
      <c r="E48" s="196"/>
      <c r="F48" s="382"/>
      <c r="G48" s="382"/>
      <c r="H48" s="382"/>
      <c r="I48" s="379"/>
    </row>
    <row r="49" spans="1:9" x14ac:dyDescent="0.25">
      <c r="A49" s="562"/>
      <c r="B49" s="555"/>
      <c r="C49" s="155" t="s">
        <v>679</v>
      </c>
      <c r="D49" s="194"/>
      <c r="E49" s="196"/>
      <c r="F49" s="382"/>
      <c r="G49" s="382"/>
      <c r="H49" s="382"/>
      <c r="I49" s="379"/>
    </row>
    <row r="50" spans="1:9" x14ac:dyDescent="0.25">
      <c r="A50" s="562"/>
      <c r="B50" s="420" t="s">
        <v>680</v>
      </c>
      <c r="C50" s="154" t="s">
        <v>681</v>
      </c>
      <c r="D50" s="194"/>
      <c r="E50" s="196"/>
      <c r="F50" s="382"/>
      <c r="G50" s="382"/>
      <c r="H50" s="382"/>
      <c r="I50" s="379"/>
    </row>
    <row r="51" spans="1:9" x14ac:dyDescent="0.25">
      <c r="A51" s="562"/>
      <c r="B51" s="555"/>
      <c r="C51" s="138" t="s">
        <v>682</v>
      </c>
      <c r="D51" s="194"/>
      <c r="E51" s="196"/>
      <c r="F51" s="382"/>
      <c r="G51" s="382"/>
      <c r="H51" s="382"/>
      <c r="I51" s="379"/>
    </row>
    <row r="52" spans="1:9" x14ac:dyDescent="0.25">
      <c r="A52" s="562"/>
      <c r="B52" s="555"/>
      <c r="C52" s="155" t="s">
        <v>58</v>
      </c>
      <c r="D52" s="194"/>
      <c r="E52" s="196"/>
      <c r="F52" s="382"/>
      <c r="G52" s="382"/>
      <c r="H52" s="382"/>
      <c r="I52" s="379"/>
    </row>
    <row r="53" spans="1:9" x14ac:dyDescent="0.25">
      <c r="A53" s="562"/>
      <c r="B53" s="420" t="s">
        <v>683</v>
      </c>
      <c r="C53" s="154" t="s">
        <v>405</v>
      </c>
      <c r="D53" s="194"/>
      <c r="E53" s="196"/>
      <c r="F53" s="382"/>
      <c r="G53" s="382"/>
      <c r="H53" s="382"/>
      <c r="I53" s="379"/>
    </row>
    <row r="54" spans="1:9" x14ac:dyDescent="0.25">
      <c r="A54" s="562"/>
      <c r="B54" s="555"/>
      <c r="C54" s="138" t="s">
        <v>406</v>
      </c>
      <c r="D54" s="194"/>
      <c r="E54" s="196"/>
      <c r="F54" s="382"/>
      <c r="G54" s="382"/>
      <c r="H54" s="382"/>
      <c r="I54" s="379"/>
    </row>
    <row r="55" spans="1:9" ht="31.5" customHeight="1" x14ac:dyDescent="0.25">
      <c r="A55" s="562"/>
      <c r="B55" s="555"/>
      <c r="C55" s="155" t="s">
        <v>429</v>
      </c>
      <c r="D55" s="194"/>
      <c r="E55" s="196"/>
      <c r="F55" s="382"/>
      <c r="G55" s="382"/>
      <c r="H55" s="382"/>
      <c r="I55" s="379"/>
    </row>
    <row r="56" spans="1:9" x14ac:dyDescent="0.25">
      <c r="A56" s="562"/>
      <c r="B56" s="420" t="s">
        <v>684</v>
      </c>
      <c r="C56" s="154" t="s">
        <v>685</v>
      </c>
      <c r="D56" s="194"/>
      <c r="E56" s="196"/>
      <c r="F56" s="382"/>
      <c r="G56" s="382"/>
      <c r="H56" s="382"/>
      <c r="I56" s="379"/>
    </row>
    <row r="57" spans="1:9" x14ac:dyDescent="0.25">
      <c r="A57" s="562"/>
      <c r="B57" s="555"/>
      <c r="C57" s="138" t="s">
        <v>556</v>
      </c>
      <c r="D57" s="194"/>
      <c r="E57" s="196"/>
      <c r="F57" s="382"/>
      <c r="G57" s="382"/>
      <c r="H57" s="382"/>
      <c r="I57" s="379"/>
    </row>
    <row r="58" spans="1:9" ht="59.25" customHeight="1" thickBot="1" x14ac:dyDescent="0.3">
      <c r="A58" s="563"/>
      <c r="B58" s="556"/>
      <c r="C58" s="140" t="s">
        <v>686</v>
      </c>
      <c r="D58" s="198"/>
      <c r="E58" s="203"/>
      <c r="F58" s="383"/>
      <c r="G58" s="383"/>
      <c r="H58" s="383"/>
      <c r="I58" s="380"/>
    </row>
    <row r="59" spans="1:9" ht="45" x14ac:dyDescent="0.25">
      <c r="A59" s="564">
        <v>5</v>
      </c>
      <c r="B59" s="158" t="s">
        <v>393</v>
      </c>
      <c r="C59" s="483" t="s">
        <v>401</v>
      </c>
      <c r="D59" s="131" t="s">
        <v>394</v>
      </c>
      <c r="E59" s="131" t="s">
        <v>395</v>
      </c>
      <c r="F59" s="349" t="s">
        <v>396</v>
      </c>
      <c r="G59" s="349" t="s">
        <v>397</v>
      </c>
      <c r="H59" s="349" t="s">
        <v>398</v>
      </c>
      <c r="I59" s="346" t="s">
        <v>399</v>
      </c>
    </row>
    <row r="60" spans="1:9" ht="48.75" customHeight="1" x14ac:dyDescent="0.25">
      <c r="A60" s="565"/>
      <c r="B60" s="153" t="s">
        <v>687</v>
      </c>
      <c r="C60" s="484"/>
      <c r="D60" s="133">
        <f>'Воспитательная деятельность'!D13</f>
        <v>0</v>
      </c>
      <c r="E60" s="205"/>
      <c r="F60" s="350"/>
      <c r="G60" s="350"/>
      <c r="H60" s="350"/>
      <c r="I60" s="347"/>
    </row>
    <row r="61" spans="1:9" ht="15.75" thickBot="1" x14ac:dyDescent="0.3">
      <c r="A61" s="566"/>
      <c r="B61" s="135" t="s">
        <v>400</v>
      </c>
      <c r="C61" s="485"/>
      <c r="D61" s="135" t="s">
        <v>402</v>
      </c>
      <c r="E61" s="135" t="s">
        <v>403</v>
      </c>
      <c r="F61" s="351"/>
      <c r="G61" s="351"/>
      <c r="H61" s="351"/>
      <c r="I61" s="352"/>
    </row>
    <row r="62" spans="1:9" x14ac:dyDescent="0.25">
      <c r="A62" s="561"/>
      <c r="B62" s="560" t="s">
        <v>688</v>
      </c>
      <c r="C62" s="136" t="s">
        <v>415</v>
      </c>
      <c r="D62" s="193"/>
      <c r="E62" s="200"/>
      <c r="F62" s="381"/>
      <c r="G62" s="381"/>
      <c r="H62" s="381"/>
      <c r="I62" s="378"/>
    </row>
    <row r="63" spans="1:9" x14ac:dyDescent="0.25">
      <c r="A63" s="562"/>
      <c r="B63" s="555"/>
      <c r="C63" s="149" t="s">
        <v>689</v>
      </c>
      <c r="D63" s="194"/>
      <c r="E63" s="196"/>
      <c r="F63" s="382"/>
      <c r="G63" s="382"/>
      <c r="H63" s="382"/>
      <c r="I63" s="379"/>
    </row>
    <row r="64" spans="1:9" ht="15.75" thickBot="1" x14ac:dyDescent="0.3">
      <c r="A64" s="563"/>
      <c r="B64" s="556"/>
      <c r="C64" s="140" t="s">
        <v>686</v>
      </c>
      <c r="D64" s="198"/>
      <c r="E64" s="203"/>
      <c r="F64" s="383"/>
      <c r="G64" s="383"/>
      <c r="H64" s="383"/>
      <c r="I64" s="380"/>
    </row>
    <row r="65" spans="1:9" ht="45" x14ac:dyDescent="0.25">
      <c r="A65" s="564">
        <v>6</v>
      </c>
      <c r="B65" s="158" t="s">
        <v>393</v>
      </c>
      <c r="C65" s="483" t="s">
        <v>401</v>
      </c>
      <c r="D65" s="131" t="s">
        <v>394</v>
      </c>
      <c r="E65" s="131" t="s">
        <v>395</v>
      </c>
      <c r="F65" s="349" t="s">
        <v>396</v>
      </c>
      <c r="G65" s="349" t="s">
        <v>397</v>
      </c>
      <c r="H65" s="349" t="s">
        <v>398</v>
      </c>
      <c r="I65" s="346" t="s">
        <v>399</v>
      </c>
    </row>
    <row r="66" spans="1:9" ht="51.75" customHeight="1" x14ac:dyDescent="0.25">
      <c r="A66" s="565"/>
      <c r="B66" s="153" t="s">
        <v>184</v>
      </c>
      <c r="C66" s="484"/>
      <c r="D66" s="133">
        <f>'Воспитательная деятельность'!D15</f>
        <v>0</v>
      </c>
      <c r="E66" s="205"/>
      <c r="F66" s="350"/>
      <c r="G66" s="350"/>
      <c r="H66" s="350"/>
      <c r="I66" s="347"/>
    </row>
    <row r="67" spans="1:9" ht="15.75" thickBot="1" x14ac:dyDescent="0.3">
      <c r="A67" s="566"/>
      <c r="B67" s="135" t="s">
        <v>400</v>
      </c>
      <c r="C67" s="485"/>
      <c r="D67" s="135" t="s">
        <v>402</v>
      </c>
      <c r="E67" s="135" t="s">
        <v>403</v>
      </c>
      <c r="F67" s="351"/>
      <c r="G67" s="351"/>
      <c r="H67" s="351"/>
      <c r="I67" s="352"/>
    </row>
    <row r="68" spans="1:9" x14ac:dyDescent="0.25">
      <c r="A68" s="561"/>
      <c r="B68" s="560" t="s">
        <v>690</v>
      </c>
      <c r="C68" s="136" t="s">
        <v>691</v>
      </c>
      <c r="D68" s="193"/>
      <c r="E68" s="200"/>
      <c r="F68" s="381"/>
      <c r="G68" s="381"/>
      <c r="H68" s="381"/>
      <c r="I68" s="378"/>
    </row>
    <row r="69" spans="1:9" x14ac:dyDescent="0.25">
      <c r="A69" s="562"/>
      <c r="B69" s="555"/>
      <c r="C69" s="149" t="s">
        <v>692</v>
      </c>
      <c r="D69" s="194"/>
      <c r="E69" s="196"/>
      <c r="F69" s="382"/>
      <c r="G69" s="382"/>
      <c r="H69" s="382"/>
      <c r="I69" s="379"/>
    </row>
    <row r="70" spans="1:9" x14ac:dyDescent="0.25">
      <c r="A70" s="562"/>
      <c r="B70" s="555"/>
      <c r="C70" s="155" t="s">
        <v>693</v>
      </c>
      <c r="D70" s="194"/>
      <c r="E70" s="196"/>
      <c r="F70" s="382"/>
      <c r="G70" s="382"/>
      <c r="H70" s="382"/>
      <c r="I70" s="379"/>
    </row>
    <row r="71" spans="1:9" x14ac:dyDescent="0.25">
      <c r="A71" s="562"/>
      <c r="B71" s="420" t="s">
        <v>694</v>
      </c>
      <c r="C71" s="154" t="s">
        <v>405</v>
      </c>
      <c r="D71" s="194"/>
      <c r="E71" s="196"/>
      <c r="F71" s="382"/>
      <c r="G71" s="382"/>
      <c r="H71" s="382"/>
      <c r="I71" s="379"/>
    </row>
    <row r="72" spans="1:9" x14ac:dyDescent="0.25">
      <c r="A72" s="562"/>
      <c r="B72" s="555"/>
      <c r="C72" s="138" t="s">
        <v>492</v>
      </c>
      <c r="D72" s="194"/>
      <c r="E72" s="196"/>
      <c r="F72" s="382"/>
      <c r="G72" s="382"/>
      <c r="H72" s="382"/>
      <c r="I72" s="379"/>
    </row>
    <row r="73" spans="1:9" x14ac:dyDescent="0.25">
      <c r="A73" s="562"/>
      <c r="B73" s="555"/>
      <c r="C73" s="155" t="s">
        <v>429</v>
      </c>
      <c r="D73" s="194"/>
      <c r="E73" s="196"/>
      <c r="F73" s="382"/>
      <c r="G73" s="382"/>
      <c r="H73" s="382"/>
      <c r="I73" s="379"/>
    </row>
    <row r="74" spans="1:9" x14ac:dyDescent="0.25">
      <c r="A74" s="562"/>
      <c r="B74" s="420" t="s">
        <v>695</v>
      </c>
      <c r="C74" s="154" t="s">
        <v>696</v>
      </c>
      <c r="D74" s="194"/>
      <c r="E74" s="196"/>
      <c r="F74" s="382"/>
      <c r="G74" s="382"/>
      <c r="H74" s="382"/>
      <c r="I74" s="379"/>
    </row>
    <row r="75" spans="1:9" x14ac:dyDescent="0.25">
      <c r="A75" s="562"/>
      <c r="B75" s="555"/>
      <c r="C75" s="138" t="s">
        <v>697</v>
      </c>
      <c r="D75" s="194"/>
      <c r="E75" s="196"/>
      <c r="F75" s="382"/>
      <c r="G75" s="382"/>
      <c r="H75" s="382"/>
      <c r="I75" s="379"/>
    </row>
    <row r="76" spans="1:9" x14ac:dyDescent="0.25">
      <c r="A76" s="562"/>
      <c r="B76" s="555"/>
      <c r="C76" s="155" t="s">
        <v>698</v>
      </c>
      <c r="D76" s="194"/>
      <c r="E76" s="196"/>
      <c r="F76" s="382"/>
      <c r="G76" s="382"/>
      <c r="H76" s="382"/>
      <c r="I76" s="379"/>
    </row>
    <row r="77" spans="1:9" x14ac:dyDescent="0.25">
      <c r="A77" s="562"/>
      <c r="B77" s="420" t="s">
        <v>699</v>
      </c>
      <c r="C77" s="154" t="s">
        <v>700</v>
      </c>
      <c r="D77" s="194"/>
      <c r="E77" s="196"/>
      <c r="F77" s="382"/>
      <c r="G77" s="382"/>
      <c r="H77" s="382"/>
      <c r="I77" s="379"/>
    </row>
    <row r="78" spans="1:9" x14ac:dyDescent="0.25">
      <c r="A78" s="562"/>
      <c r="B78" s="555"/>
      <c r="C78" s="138" t="s">
        <v>701</v>
      </c>
      <c r="D78" s="194"/>
      <c r="E78" s="196"/>
      <c r="F78" s="382"/>
      <c r="G78" s="382"/>
      <c r="H78" s="382"/>
      <c r="I78" s="379"/>
    </row>
    <row r="79" spans="1:9" ht="31.5" customHeight="1" x14ac:dyDescent="0.25">
      <c r="A79" s="562"/>
      <c r="B79" s="555"/>
      <c r="C79" s="155" t="s">
        <v>686</v>
      </c>
      <c r="D79" s="194"/>
      <c r="E79" s="196"/>
      <c r="F79" s="382"/>
      <c r="G79" s="382"/>
      <c r="H79" s="382"/>
      <c r="I79" s="379"/>
    </row>
    <row r="80" spans="1:9" x14ac:dyDescent="0.25">
      <c r="A80" s="562"/>
      <c r="B80" s="420" t="s">
        <v>702</v>
      </c>
      <c r="C80" s="154" t="s">
        <v>415</v>
      </c>
      <c r="D80" s="194"/>
      <c r="E80" s="196"/>
      <c r="F80" s="382"/>
      <c r="G80" s="382"/>
      <c r="H80" s="382"/>
      <c r="I80" s="379"/>
    </row>
    <row r="81" spans="1:9" x14ac:dyDescent="0.25">
      <c r="A81" s="562"/>
      <c r="B81" s="555"/>
      <c r="C81" s="138" t="s">
        <v>556</v>
      </c>
      <c r="D81" s="194"/>
      <c r="E81" s="196"/>
      <c r="F81" s="382"/>
      <c r="G81" s="382"/>
      <c r="H81" s="382"/>
      <c r="I81" s="379"/>
    </row>
    <row r="82" spans="1:9" ht="31.5" customHeight="1" x14ac:dyDescent="0.25">
      <c r="A82" s="562"/>
      <c r="B82" s="555"/>
      <c r="C82" s="155" t="s">
        <v>519</v>
      </c>
      <c r="D82" s="194"/>
      <c r="E82" s="196"/>
      <c r="F82" s="382"/>
      <c r="G82" s="382"/>
      <c r="H82" s="382"/>
      <c r="I82" s="379"/>
    </row>
    <row r="83" spans="1:9" x14ac:dyDescent="0.25">
      <c r="A83" s="562"/>
      <c r="B83" s="420" t="s">
        <v>703</v>
      </c>
      <c r="C83" s="154" t="s">
        <v>704</v>
      </c>
      <c r="D83" s="194"/>
      <c r="E83" s="196"/>
      <c r="F83" s="382"/>
      <c r="G83" s="382"/>
      <c r="H83" s="382"/>
      <c r="I83" s="379"/>
    </row>
    <row r="84" spans="1:9" ht="30" customHeight="1" x14ac:dyDescent="0.25">
      <c r="A84" s="562"/>
      <c r="B84" s="555"/>
      <c r="C84" s="149" t="s">
        <v>705</v>
      </c>
      <c r="D84" s="194"/>
      <c r="E84" s="196"/>
      <c r="F84" s="382"/>
      <c r="G84" s="382"/>
      <c r="H84" s="382"/>
      <c r="I84" s="379"/>
    </row>
    <row r="85" spans="1:9" ht="31.5" customHeight="1" x14ac:dyDescent="0.25">
      <c r="A85" s="562"/>
      <c r="B85" s="555"/>
      <c r="C85" s="155" t="s">
        <v>686</v>
      </c>
      <c r="D85" s="194"/>
      <c r="E85" s="196"/>
      <c r="F85" s="382"/>
      <c r="G85" s="382"/>
      <c r="H85" s="382"/>
      <c r="I85" s="379"/>
    </row>
    <row r="86" spans="1:9" x14ac:dyDescent="0.25">
      <c r="A86" s="562"/>
      <c r="B86" s="420" t="s">
        <v>706</v>
      </c>
      <c r="C86" s="154" t="s">
        <v>707</v>
      </c>
      <c r="D86" s="194"/>
      <c r="E86" s="196"/>
      <c r="F86" s="382"/>
      <c r="G86" s="382"/>
      <c r="H86" s="382"/>
      <c r="I86" s="379"/>
    </row>
    <row r="87" spans="1:9" ht="42" customHeight="1" x14ac:dyDescent="0.25">
      <c r="A87" s="562"/>
      <c r="B87" s="555"/>
      <c r="C87" s="149" t="s">
        <v>708</v>
      </c>
      <c r="D87" s="194"/>
      <c r="E87" s="196"/>
      <c r="F87" s="382"/>
      <c r="G87" s="382"/>
      <c r="H87" s="382"/>
      <c r="I87" s="379"/>
    </row>
    <row r="88" spans="1:9" ht="31.5" customHeight="1" thickBot="1" x14ac:dyDescent="0.3">
      <c r="A88" s="563"/>
      <c r="B88" s="556"/>
      <c r="C88" s="140" t="s">
        <v>275</v>
      </c>
      <c r="D88" s="198"/>
      <c r="E88" s="203"/>
      <c r="F88" s="383"/>
      <c r="G88" s="383"/>
      <c r="H88" s="383"/>
      <c r="I88" s="380"/>
    </row>
    <row r="89" spans="1:9" ht="45" x14ac:dyDescent="0.25">
      <c r="A89" s="561">
        <v>7</v>
      </c>
      <c r="B89" s="158" t="s">
        <v>393</v>
      </c>
      <c r="C89" s="483" t="s">
        <v>401</v>
      </c>
      <c r="D89" s="131" t="s">
        <v>394</v>
      </c>
      <c r="E89" s="131" t="s">
        <v>395</v>
      </c>
      <c r="F89" s="349" t="s">
        <v>396</v>
      </c>
      <c r="G89" s="349" t="s">
        <v>397</v>
      </c>
      <c r="H89" s="349" t="s">
        <v>398</v>
      </c>
      <c r="I89" s="346" t="s">
        <v>399</v>
      </c>
    </row>
    <row r="90" spans="1:9" ht="57" customHeight="1" x14ac:dyDescent="0.25">
      <c r="A90" s="562"/>
      <c r="B90" s="153" t="s">
        <v>188</v>
      </c>
      <c r="C90" s="484"/>
      <c r="D90" s="133">
        <f>'Воспитательная деятельность'!D19</f>
        <v>0</v>
      </c>
      <c r="E90" s="205"/>
      <c r="F90" s="350"/>
      <c r="G90" s="350"/>
      <c r="H90" s="350"/>
      <c r="I90" s="347"/>
    </row>
    <row r="91" spans="1:9" ht="15.75" thickBot="1" x14ac:dyDescent="0.3">
      <c r="A91" s="563"/>
      <c r="B91" s="135" t="s">
        <v>400</v>
      </c>
      <c r="C91" s="485"/>
      <c r="D91" s="135" t="s">
        <v>402</v>
      </c>
      <c r="E91" s="135" t="s">
        <v>403</v>
      </c>
      <c r="F91" s="351"/>
      <c r="G91" s="351"/>
      <c r="H91" s="351"/>
      <c r="I91" s="352"/>
    </row>
    <row r="92" spans="1:9" x14ac:dyDescent="0.25">
      <c r="A92" s="561"/>
      <c r="B92" s="560" t="s">
        <v>709</v>
      </c>
      <c r="C92" s="136" t="s">
        <v>710</v>
      </c>
      <c r="D92" s="193"/>
      <c r="E92" s="200"/>
      <c r="F92" s="381"/>
      <c r="G92" s="381"/>
      <c r="H92" s="381"/>
      <c r="I92" s="378"/>
    </row>
    <row r="93" spans="1:9" x14ac:dyDescent="0.25">
      <c r="A93" s="562"/>
      <c r="B93" s="555"/>
      <c r="C93" s="149" t="s">
        <v>711</v>
      </c>
      <c r="D93" s="194"/>
      <c r="E93" s="196"/>
      <c r="F93" s="382"/>
      <c r="G93" s="382"/>
      <c r="H93" s="382"/>
      <c r="I93" s="379"/>
    </row>
    <row r="94" spans="1:9" x14ac:dyDescent="0.25">
      <c r="A94" s="562"/>
      <c r="B94" s="555"/>
      <c r="C94" s="155" t="s">
        <v>712</v>
      </c>
      <c r="D94" s="194"/>
      <c r="E94" s="196"/>
      <c r="F94" s="382"/>
      <c r="G94" s="382"/>
      <c r="H94" s="382"/>
      <c r="I94" s="379"/>
    </row>
    <row r="95" spans="1:9" x14ac:dyDescent="0.25">
      <c r="A95" s="562"/>
      <c r="B95" s="420" t="s">
        <v>713</v>
      </c>
      <c r="C95" s="154" t="s">
        <v>714</v>
      </c>
      <c r="D95" s="194"/>
      <c r="E95" s="196"/>
      <c r="F95" s="382"/>
      <c r="G95" s="382"/>
      <c r="H95" s="382"/>
      <c r="I95" s="379"/>
    </row>
    <row r="96" spans="1:9" ht="45" customHeight="1" x14ac:dyDescent="0.25">
      <c r="A96" s="562"/>
      <c r="B96" s="555"/>
      <c r="C96" s="149" t="s">
        <v>715</v>
      </c>
      <c r="D96" s="194"/>
      <c r="E96" s="196"/>
      <c r="F96" s="382"/>
      <c r="G96" s="382"/>
      <c r="H96" s="382"/>
      <c r="I96" s="379"/>
    </row>
    <row r="97" spans="1:9" ht="15.75" thickBot="1" x14ac:dyDescent="0.3">
      <c r="A97" s="563"/>
      <c r="B97" s="556"/>
      <c r="C97" s="140" t="s">
        <v>55</v>
      </c>
      <c r="D97" s="198"/>
      <c r="E97" s="203"/>
      <c r="F97" s="383"/>
      <c r="G97" s="383"/>
      <c r="H97" s="383"/>
      <c r="I97" s="380"/>
    </row>
    <row r="98" spans="1:9" ht="45" x14ac:dyDescent="0.25">
      <c r="A98" s="561">
        <v>8</v>
      </c>
      <c r="B98" s="158" t="s">
        <v>393</v>
      </c>
      <c r="C98" s="483" t="s">
        <v>401</v>
      </c>
      <c r="D98" s="131" t="s">
        <v>394</v>
      </c>
      <c r="E98" s="131" t="s">
        <v>395</v>
      </c>
      <c r="F98" s="349" t="s">
        <v>396</v>
      </c>
      <c r="G98" s="349" t="s">
        <v>397</v>
      </c>
      <c r="H98" s="349" t="s">
        <v>398</v>
      </c>
      <c r="I98" s="346" t="s">
        <v>399</v>
      </c>
    </row>
    <row r="99" spans="1:9" ht="30.75" customHeight="1" x14ac:dyDescent="0.25">
      <c r="A99" s="562"/>
      <c r="B99" s="153" t="s">
        <v>180</v>
      </c>
      <c r="C99" s="484"/>
      <c r="D99" s="133">
        <f>'Воспитательная деятельность'!D21</f>
        <v>0</v>
      </c>
      <c r="E99" s="205"/>
      <c r="F99" s="350"/>
      <c r="G99" s="350"/>
      <c r="H99" s="350"/>
      <c r="I99" s="347"/>
    </row>
    <row r="100" spans="1:9" ht="15.75" thickBot="1" x14ac:dyDescent="0.3">
      <c r="A100" s="563"/>
      <c r="B100" s="135" t="s">
        <v>400</v>
      </c>
      <c r="C100" s="485"/>
      <c r="D100" s="135" t="s">
        <v>402</v>
      </c>
      <c r="E100" s="135" t="s">
        <v>403</v>
      </c>
      <c r="F100" s="351"/>
      <c r="G100" s="351"/>
      <c r="H100" s="351"/>
      <c r="I100" s="352"/>
    </row>
    <row r="101" spans="1:9" x14ac:dyDescent="0.25">
      <c r="A101" s="561"/>
      <c r="B101" s="560" t="s">
        <v>716</v>
      </c>
      <c r="C101" s="136" t="s">
        <v>717</v>
      </c>
      <c r="D101" s="193"/>
      <c r="E101" s="200"/>
      <c r="F101" s="381"/>
      <c r="G101" s="381"/>
      <c r="H101" s="381"/>
      <c r="I101" s="378"/>
    </row>
    <row r="102" spans="1:9" x14ac:dyDescent="0.25">
      <c r="A102" s="562"/>
      <c r="B102" s="555"/>
      <c r="C102" s="149" t="s">
        <v>718</v>
      </c>
      <c r="D102" s="194"/>
      <c r="E102" s="196"/>
      <c r="F102" s="382"/>
      <c r="G102" s="382"/>
      <c r="H102" s="382"/>
      <c r="I102" s="379"/>
    </row>
    <row r="103" spans="1:9" ht="34.5" customHeight="1" x14ac:dyDescent="0.25">
      <c r="A103" s="562"/>
      <c r="B103" s="555"/>
      <c r="C103" s="155" t="s">
        <v>719</v>
      </c>
      <c r="D103" s="194"/>
      <c r="E103" s="196"/>
      <c r="F103" s="382"/>
      <c r="G103" s="382"/>
      <c r="H103" s="382"/>
      <c r="I103" s="379"/>
    </row>
    <row r="104" spans="1:9" x14ac:dyDescent="0.25">
      <c r="A104" s="562"/>
      <c r="B104" s="420" t="s">
        <v>720</v>
      </c>
      <c r="C104" s="154" t="s">
        <v>405</v>
      </c>
      <c r="D104" s="194"/>
      <c r="E104" s="196"/>
      <c r="F104" s="382"/>
      <c r="G104" s="382"/>
      <c r="H104" s="382"/>
      <c r="I104" s="379"/>
    </row>
    <row r="105" spans="1:9" x14ac:dyDescent="0.25">
      <c r="A105" s="562"/>
      <c r="B105" s="555"/>
      <c r="C105" s="138" t="s">
        <v>492</v>
      </c>
      <c r="D105" s="194"/>
      <c r="E105" s="196"/>
      <c r="F105" s="382"/>
      <c r="G105" s="382"/>
      <c r="H105" s="382"/>
      <c r="I105" s="379"/>
    </row>
    <row r="106" spans="1:9" x14ac:dyDescent="0.25">
      <c r="A106" s="562"/>
      <c r="B106" s="555"/>
      <c r="C106" s="155" t="s">
        <v>429</v>
      </c>
      <c r="D106" s="194"/>
      <c r="E106" s="196"/>
      <c r="F106" s="382"/>
      <c r="G106" s="382"/>
      <c r="H106" s="382"/>
      <c r="I106" s="379"/>
    </row>
    <row r="107" spans="1:9" x14ac:dyDescent="0.25">
      <c r="A107" s="562"/>
      <c r="B107" s="420" t="s">
        <v>721</v>
      </c>
      <c r="C107" s="154" t="s">
        <v>502</v>
      </c>
      <c r="D107" s="194"/>
      <c r="E107" s="196"/>
      <c r="F107" s="382"/>
      <c r="G107" s="382"/>
      <c r="H107" s="382"/>
      <c r="I107" s="379"/>
    </row>
    <row r="108" spans="1:9" ht="30" x14ac:dyDescent="0.25">
      <c r="A108" s="562"/>
      <c r="B108" s="555"/>
      <c r="C108" s="149" t="s">
        <v>600</v>
      </c>
      <c r="D108" s="194"/>
      <c r="E108" s="196"/>
      <c r="F108" s="382"/>
      <c r="G108" s="382"/>
      <c r="H108" s="382"/>
      <c r="I108" s="379"/>
    </row>
    <row r="109" spans="1:9" x14ac:dyDescent="0.25">
      <c r="A109" s="562"/>
      <c r="B109" s="555"/>
      <c r="C109" s="155" t="s">
        <v>601</v>
      </c>
      <c r="D109" s="194"/>
      <c r="E109" s="196"/>
      <c r="F109" s="382"/>
      <c r="G109" s="382"/>
      <c r="H109" s="382"/>
      <c r="I109" s="379"/>
    </row>
    <row r="110" spans="1:9" x14ac:dyDescent="0.25">
      <c r="A110" s="562"/>
      <c r="B110" s="420" t="s">
        <v>722</v>
      </c>
      <c r="C110" s="154" t="s">
        <v>415</v>
      </c>
      <c r="D110" s="194"/>
      <c r="E110" s="196"/>
      <c r="F110" s="382"/>
      <c r="G110" s="382"/>
      <c r="H110" s="382"/>
      <c r="I110" s="379"/>
    </row>
    <row r="111" spans="1:9" ht="30" x14ac:dyDescent="0.25">
      <c r="A111" s="562"/>
      <c r="B111" s="555"/>
      <c r="C111" s="149" t="s">
        <v>723</v>
      </c>
      <c r="D111" s="194"/>
      <c r="E111" s="196"/>
      <c r="F111" s="382"/>
      <c r="G111" s="382"/>
      <c r="H111" s="382"/>
      <c r="I111" s="379"/>
    </row>
    <row r="112" spans="1:9" ht="31.5" customHeight="1" x14ac:dyDescent="0.25">
      <c r="A112" s="562"/>
      <c r="B112" s="555"/>
      <c r="C112" s="155" t="s">
        <v>519</v>
      </c>
      <c r="D112" s="194"/>
      <c r="E112" s="196"/>
      <c r="F112" s="382"/>
      <c r="G112" s="382"/>
      <c r="H112" s="382"/>
      <c r="I112" s="379"/>
    </row>
    <row r="113" spans="1:9" ht="15" customHeight="1" x14ac:dyDescent="0.25">
      <c r="A113" s="562"/>
      <c r="B113" s="420" t="s">
        <v>724</v>
      </c>
      <c r="C113" s="154" t="s">
        <v>415</v>
      </c>
      <c r="D113" s="194"/>
      <c r="E113" s="196"/>
      <c r="F113" s="382"/>
      <c r="G113" s="382"/>
      <c r="H113" s="382"/>
      <c r="I113" s="379"/>
    </row>
    <row r="114" spans="1:9" ht="30" x14ac:dyDescent="0.25">
      <c r="A114" s="562"/>
      <c r="B114" s="555"/>
      <c r="C114" s="149" t="s">
        <v>723</v>
      </c>
      <c r="D114" s="194"/>
      <c r="E114" s="196"/>
      <c r="F114" s="382"/>
      <c r="G114" s="382"/>
      <c r="H114" s="382"/>
      <c r="I114" s="379"/>
    </row>
    <row r="115" spans="1:9" ht="28.5" customHeight="1" x14ac:dyDescent="0.25">
      <c r="A115" s="562"/>
      <c r="B115" s="555"/>
      <c r="C115" s="155" t="s">
        <v>519</v>
      </c>
      <c r="D115" s="194"/>
      <c r="E115" s="196"/>
      <c r="F115" s="382"/>
      <c r="G115" s="382"/>
      <c r="H115" s="382"/>
      <c r="I115" s="379"/>
    </row>
    <row r="116" spans="1:9" x14ac:dyDescent="0.25">
      <c r="A116" s="562"/>
      <c r="B116" s="420" t="s">
        <v>725</v>
      </c>
      <c r="C116" s="154" t="s">
        <v>537</v>
      </c>
      <c r="D116" s="194"/>
      <c r="E116" s="196"/>
      <c r="F116" s="382"/>
      <c r="G116" s="382"/>
      <c r="H116" s="382"/>
      <c r="I116" s="379"/>
    </row>
    <row r="117" spans="1:9" x14ac:dyDescent="0.25">
      <c r="A117" s="562"/>
      <c r="B117" s="555"/>
      <c r="C117" s="149" t="s">
        <v>538</v>
      </c>
      <c r="D117" s="194"/>
      <c r="E117" s="196"/>
      <c r="F117" s="382"/>
      <c r="G117" s="382"/>
      <c r="H117" s="382"/>
      <c r="I117" s="379"/>
    </row>
    <row r="118" spans="1:9" ht="31.5" customHeight="1" thickBot="1" x14ac:dyDescent="0.3">
      <c r="A118" s="563"/>
      <c r="B118" s="556"/>
      <c r="C118" s="140" t="s">
        <v>539</v>
      </c>
      <c r="D118" s="198"/>
      <c r="E118" s="203"/>
      <c r="F118" s="383"/>
      <c r="G118" s="383"/>
      <c r="H118" s="383"/>
      <c r="I118" s="380"/>
    </row>
    <row r="119" spans="1:9" ht="45" x14ac:dyDescent="0.25">
      <c r="A119" s="561">
        <v>9</v>
      </c>
      <c r="B119" s="158" t="s">
        <v>393</v>
      </c>
      <c r="C119" s="483" t="s">
        <v>401</v>
      </c>
      <c r="D119" s="131" t="s">
        <v>394</v>
      </c>
      <c r="E119" s="131" t="s">
        <v>395</v>
      </c>
      <c r="F119" s="349" t="s">
        <v>396</v>
      </c>
      <c r="G119" s="349" t="s">
        <v>397</v>
      </c>
      <c r="H119" s="349" t="s">
        <v>398</v>
      </c>
      <c r="I119" s="346" t="s">
        <v>399</v>
      </c>
    </row>
    <row r="120" spans="1:9" ht="28.5" customHeight="1" x14ac:dyDescent="0.25">
      <c r="A120" s="562"/>
      <c r="B120" s="153" t="s">
        <v>194</v>
      </c>
      <c r="C120" s="484"/>
      <c r="D120" s="133">
        <f>'Воспитательная деятельность'!D25</f>
        <v>0</v>
      </c>
      <c r="E120" s="205"/>
      <c r="F120" s="350"/>
      <c r="G120" s="350"/>
      <c r="H120" s="350"/>
      <c r="I120" s="347"/>
    </row>
    <row r="121" spans="1:9" ht="15.75" thickBot="1" x14ac:dyDescent="0.3">
      <c r="A121" s="563"/>
      <c r="B121" s="135" t="s">
        <v>400</v>
      </c>
      <c r="C121" s="485"/>
      <c r="D121" s="135" t="s">
        <v>402</v>
      </c>
      <c r="E121" s="135" t="s">
        <v>403</v>
      </c>
      <c r="F121" s="351"/>
      <c r="G121" s="351"/>
      <c r="H121" s="351"/>
      <c r="I121" s="352"/>
    </row>
    <row r="122" spans="1:9" x14ac:dyDescent="0.25">
      <c r="A122" s="561"/>
      <c r="B122" s="560" t="s">
        <v>726</v>
      </c>
      <c r="C122" s="136" t="s">
        <v>405</v>
      </c>
      <c r="D122" s="193"/>
      <c r="E122" s="200"/>
      <c r="F122" s="381"/>
      <c r="G122" s="381"/>
      <c r="H122" s="381"/>
      <c r="I122" s="378"/>
    </row>
    <row r="123" spans="1:9" x14ac:dyDescent="0.25">
      <c r="A123" s="562"/>
      <c r="B123" s="555"/>
      <c r="C123" s="138" t="s">
        <v>492</v>
      </c>
      <c r="D123" s="194"/>
      <c r="E123" s="196"/>
      <c r="F123" s="382"/>
      <c r="G123" s="382"/>
      <c r="H123" s="382"/>
      <c r="I123" s="379"/>
    </row>
    <row r="124" spans="1:9" x14ac:dyDescent="0.25">
      <c r="A124" s="562"/>
      <c r="B124" s="555"/>
      <c r="C124" s="155" t="s">
        <v>429</v>
      </c>
      <c r="D124" s="194"/>
      <c r="E124" s="196"/>
      <c r="F124" s="382"/>
      <c r="G124" s="382"/>
      <c r="H124" s="382"/>
      <c r="I124" s="379"/>
    </row>
    <row r="125" spans="1:9" x14ac:dyDescent="0.25">
      <c r="A125" s="562"/>
      <c r="B125" s="420" t="s">
        <v>727</v>
      </c>
      <c r="C125" s="154" t="s">
        <v>570</v>
      </c>
      <c r="D125" s="194"/>
      <c r="E125" s="196"/>
      <c r="F125" s="382"/>
      <c r="G125" s="382"/>
      <c r="H125" s="382"/>
      <c r="I125" s="379"/>
    </row>
    <row r="126" spans="1:9" x14ac:dyDescent="0.25">
      <c r="A126" s="562"/>
      <c r="B126" s="555"/>
      <c r="C126" s="149" t="s">
        <v>571</v>
      </c>
      <c r="D126" s="194"/>
      <c r="E126" s="196"/>
      <c r="F126" s="382"/>
      <c r="G126" s="382"/>
      <c r="H126" s="382"/>
      <c r="I126" s="379"/>
    </row>
    <row r="127" spans="1:9" x14ac:dyDescent="0.25">
      <c r="A127" s="562"/>
      <c r="B127" s="555"/>
      <c r="C127" s="155" t="s">
        <v>572</v>
      </c>
      <c r="D127" s="194"/>
      <c r="E127" s="196"/>
      <c r="F127" s="382"/>
      <c r="G127" s="382"/>
      <c r="H127" s="382"/>
      <c r="I127" s="379"/>
    </row>
    <row r="128" spans="1:9" x14ac:dyDescent="0.25">
      <c r="A128" s="562"/>
      <c r="B128" s="420" t="s">
        <v>728</v>
      </c>
      <c r="C128" s="154" t="s">
        <v>502</v>
      </c>
      <c r="D128" s="194"/>
      <c r="E128" s="196"/>
      <c r="F128" s="382"/>
      <c r="G128" s="382"/>
      <c r="H128" s="382"/>
      <c r="I128" s="379"/>
    </row>
    <row r="129" spans="1:9" ht="30" x14ac:dyDescent="0.25">
      <c r="A129" s="562"/>
      <c r="B129" s="555"/>
      <c r="C129" s="149" t="s">
        <v>503</v>
      </c>
      <c r="D129" s="194"/>
      <c r="E129" s="196"/>
      <c r="F129" s="382"/>
      <c r="G129" s="382"/>
      <c r="H129" s="382"/>
      <c r="I129" s="379"/>
    </row>
    <row r="130" spans="1:9" x14ac:dyDescent="0.25">
      <c r="A130" s="562"/>
      <c r="B130" s="555"/>
      <c r="C130" s="155" t="s">
        <v>594</v>
      </c>
      <c r="D130" s="194"/>
      <c r="E130" s="196"/>
      <c r="F130" s="382"/>
      <c r="G130" s="382"/>
      <c r="H130" s="382"/>
      <c r="I130" s="379"/>
    </row>
    <row r="131" spans="1:9" x14ac:dyDescent="0.25">
      <c r="A131" s="562"/>
      <c r="B131" s="420" t="s">
        <v>729</v>
      </c>
      <c r="C131" s="154" t="s">
        <v>730</v>
      </c>
      <c r="D131" s="194"/>
      <c r="E131" s="196"/>
      <c r="F131" s="382"/>
      <c r="G131" s="382"/>
      <c r="H131" s="382"/>
      <c r="I131" s="379"/>
    </row>
    <row r="132" spans="1:9" x14ac:dyDescent="0.25">
      <c r="A132" s="562"/>
      <c r="B132" s="555"/>
      <c r="C132" s="149" t="s">
        <v>731</v>
      </c>
      <c r="D132" s="194"/>
      <c r="E132" s="196"/>
      <c r="F132" s="382"/>
      <c r="G132" s="382"/>
      <c r="H132" s="382"/>
      <c r="I132" s="379"/>
    </row>
    <row r="133" spans="1:9" ht="31.5" customHeight="1" x14ac:dyDescent="0.25">
      <c r="A133" s="562"/>
      <c r="B133" s="555"/>
      <c r="C133" s="155" t="s">
        <v>732</v>
      </c>
      <c r="D133" s="194"/>
      <c r="E133" s="196"/>
      <c r="F133" s="382"/>
      <c r="G133" s="382"/>
      <c r="H133" s="382"/>
      <c r="I133" s="379"/>
    </row>
    <row r="134" spans="1:9" x14ac:dyDescent="0.25">
      <c r="A134" s="562"/>
      <c r="B134" s="420" t="s">
        <v>733</v>
      </c>
      <c r="C134" s="154" t="s">
        <v>734</v>
      </c>
      <c r="D134" s="194"/>
      <c r="E134" s="196"/>
      <c r="F134" s="382"/>
      <c r="G134" s="382"/>
      <c r="H134" s="382"/>
      <c r="I134" s="379"/>
    </row>
    <row r="135" spans="1:9" ht="30" x14ac:dyDescent="0.25">
      <c r="A135" s="562"/>
      <c r="B135" s="555"/>
      <c r="C135" s="156" t="s">
        <v>735</v>
      </c>
      <c r="D135" s="194"/>
      <c r="E135" s="196"/>
      <c r="F135" s="382"/>
      <c r="G135" s="382"/>
      <c r="H135" s="382"/>
      <c r="I135" s="379"/>
    </row>
    <row r="136" spans="1:9" ht="28.5" customHeight="1" x14ac:dyDescent="0.25">
      <c r="A136" s="562"/>
      <c r="B136" s="555"/>
      <c r="C136" s="155" t="s">
        <v>736</v>
      </c>
      <c r="D136" s="194"/>
      <c r="E136" s="196"/>
      <c r="F136" s="382"/>
      <c r="G136" s="382"/>
      <c r="H136" s="382"/>
      <c r="I136" s="379"/>
    </row>
    <row r="137" spans="1:9" x14ac:dyDescent="0.25">
      <c r="A137" s="562"/>
      <c r="B137" s="420" t="s">
        <v>737</v>
      </c>
      <c r="C137" s="154" t="s">
        <v>656</v>
      </c>
      <c r="D137" s="194"/>
      <c r="E137" s="196"/>
      <c r="F137" s="382"/>
      <c r="G137" s="382"/>
      <c r="H137" s="382"/>
      <c r="I137" s="379"/>
    </row>
    <row r="138" spans="1:9" x14ac:dyDescent="0.25">
      <c r="A138" s="562"/>
      <c r="B138" s="555"/>
      <c r="C138" s="149" t="s">
        <v>738</v>
      </c>
      <c r="D138" s="194"/>
      <c r="E138" s="196"/>
      <c r="F138" s="382"/>
      <c r="G138" s="382"/>
      <c r="H138" s="382"/>
      <c r="I138" s="379"/>
    </row>
    <row r="139" spans="1:9" ht="31.5" customHeight="1" thickBot="1" x14ac:dyDescent="0.3">
      <c r="A139" s="563"/>
      <c r="B139" s="556"/>
      <c r="C139" s="140" t="s">
        <v>658</v>
      </c>
      <c r="D139" s="198"/>
      <c r="E139" s="203"/>
      <c r="F139" s="383"/>
      <c r="G139" s="383"/>
      <c r="H139" s="383"/>
      <c r="I139" s="380"/>
    </row>
    <row r="140" spans="1:9" ht="45" x14ac:dyDescent="0.25">
      <c r="A140" s="561">
        <v>10</v>
      </c>
      <c r="B140" s="158" t="s">
        <v>393</v>
      </c>
      <c r="C140" s="483" t="s">
        <v>401</v>
      </c>
      <c r="D140" s="131" t="s">
        <v>394</v>
      </c>
      <c r="E140" s="131" t="s">
        <v>395</v>
      </c>
      <c r="F140" s="349" t="s">
        <v>396</v>
      </c>
      <c r="G140" s="349" t="s">
        <v>397</v>
      </c>
      <c r="H140" s="349" t="s">
        <v>398</v>
      </c>
      <c r="I140" s="346" t="s">
        <v>399</v>
      </c>
    </row>
    <row r="141" spans="1:9" ht="27.75" customHeight="1" x14ac:dyDescent="0.25">
      <c r="A141" s="562"/>
      <c r="B141" s="153" t="s">
        <v>1189</v>
      </c>
      <c r="C141" s="484"/>
      <c r="D141" s="133">
        <f>'Самоуправление волонтерство'!D5</f>
        <v>0</v>
      </c>
      <c r="E141" s="205"/>
      <c r="F141" s="350"/>
      <c r="G141" s="350"/>
      <c r="H141" s="350"/>
      <c r="I141" s="347"/>
    </row>
    <row r="142" spans="1:9" ht="15.75" thickBot="1" x14ac:dyDescent="0.3">
      <c r="A142" s="563"/>
      <c r="B142" s="135" t="s">
        <v>400</v>
      </c>
      <c r="C142" s="485"/>
      <c r="D142" s="135" t="s">
        <v>402</v>
      </c>
      <c r="E142" s="135" t="s">
        <v>403</v>
      </c>
      <c r="F142" s="351"/>
      <c r="G142" s="351"/>
      <c r="H142" s="351"/>
      <c r="I142" s="352"/>
    </row>
    <row r="143" spans="1:9" x14ac:dyDescent="0.25">
      <c r="A143" s="561"/>
      <c r="B143" s="560" t="s">
        <v>739</v>
      </c>
      <c r="C143" s="136" t="s">
        <v>415</v>
      </c>
      <c r="D143" s="193"/>
      <c r="E143" s="200"/>
      <c r="F143" s="381"/>
      <c r="G143" s="381"/>
      <c r="H143" s="381"/>
      <c r="I143" s="378"/>
    </row>
    <row r="144" spans="1:9" x14ac:dyDescent="0.25">
      <c r="A144" s="562"/>
      <c r="B144" s="555"/>
      <c r="C144" s="149" t="s">
        <v>616</v>
      </c>
      <c r="D144" s="194"/>
      <c r="E144" s="196"/>
      <c r="F144" s="382"/>
      <c r="G144" s="382"/>
      <c r="H144" s="382"/>
      <c r="I144" s="379"/>
    </row>
    <row r="145" spans="1:9" x14ac:dyDescent="0.25">
      <c r="A145" s="562"/>
      <c r="B145" s="555"/>
      <c r="C145" s="155" t="s">
        <v>519</v>
      </c>
      <c r="D145" s="194"/>
      <c r="E145" s="196"/>
      <c r="F145" s="382"/>
      <c r="G145" s="382"/>
      <c r="H145" s="382"/>
      <c r="I145" s="379"/>
    </row>
    <row r="146" spans="1:9" x14ac:dyDescent="0.25">
      <c r="A146" s="562"/>
      <c r="B146" s="420" t="s">
        <v>740</v>
      </c>
      <c r="C146" s="154" t="s">
        <v>741</v>
      </c>
      <c r="D146" s="194"/>
      <c r="E146" s="196"/>
      <c r="F146" s="382"/>
      <c r="G146" s="382"/>
      <c r="H146" s="382"/>
      <c r="I146" s="379"/>
    </row>
    <row r="147" spans="1:9" ht="39" customHeight="1" x14ac:dyDescent="0.25">
      <c r="A147" s="562"/>
      <c r="B147" s="555"/>
      <c r="C147" s="149" t="s">
        <v>742</v>
      </c>
      <c r="D147" s="194"/>
      <c r="E147" s="196"/>
      <c r="F147" s="382"/>
      <c r="G147" s="382"/>
      <c r="H147" s="382"/>
      <c r="I147" s="379"/>
    </row>
    <row r="148" spans="1:9" x14ac:dyDescent="0.25">
      <c r="A148" s="562"/>
      <c r="B148" s="555"/>
      <c r="C148" s="155" t="s">
        <v>743</v>
      </c>
      <c r="D148" s="194"/>
      <c r="E148" s="196"/>
      <c r="F148" s="382"/>
      <c r="G148" s="382"/>
      <c r="H148" s="382"/>
      <c r="I148" s="379"/>
    </row>
    <row r="149" spans="1:9" x14ac:dyDescent="0.25">
      <c r="A149" s="562"/>
      <c r="B149" s="420" t="s">
        <v>744</v>
      </c>
      <c r="C149" s="154" t="s">
        <v>745</v>
      </c>
      <c r="D149" s="194"/>
      <c r="E149" s="196"/>
      <c r="F149" s="382"/>
      <c r="G149" s="382"/>
      <c r="H149" s="382"/>
      <c r="I149" s="379"/>
    </row>
    <row r="150" spans="1:9" ht="30" x14ac:dyDescent="0.25">
      <c r="A150" s="562"/>
      <c r="B150" s="555"/>
      <c r="C150" s="149" t="s">
        <v>746</v>
      </c>
      <c r="D150" s="194"/>
      <c r="E150" s="196"/>
      <c r="F150" s="382"/>
      <c r="G150" s="382"/>
      <c r="H150" s="382"/>
      <c r="I150" s="379"/>
    </row>
    <row r="151" spans="1:9" ht="38.25" customHeight="1" thickBot="1" x14ac:dyDescent="0.3">
      <c r="A151" s="563"/>
      <c r="B151" s="556"/>
      <c r="C151" s="140" t="s">
        <v>601</v>
      </c>
      <c r="D151" s="198"/>
      <c r="E151" s="203"/>
      <c r="F151" s="383"/>
      <c r="G151" s="383"/>
      <c r="H151" s="383"/>
      <c r="I151" s="380"/>
    </row>
    <row r="152" spans="1:9" ht="45" x14ac:dyDescent="0.25">
      <c r="A152" s="561">
        <v>11</v>
      </c>
      <c r="B152" s="158" t="s">
        <v>393</v>
      </c>
      <c r="C152" s="483" t="s">
        <v>401</v>
      </c>
      <c r="D152" s="131" t="s">
        <v>394</v>
      </c>
      <c r="E152" s="131" t="s">
        <v>395</v>
      </c>
      <c r="F152" s="349" t="s">
        <v>396</v>
      </c>
      <c r="G152" s="349" t="s">
        <v>397</v>
      </c>
      <c r="H152" s="349" t="s">
        <v>398</v>
      </c>
      <c r="I152" s="346" t="s">
        <v>399</v>
      </c>
    </row>
    <row r="153" spans="1:9" ht="33.75" customHeight="1" x14ac:dyDescent="0.25">
      <c r="A153" s="562"/>
      <c r="B153" s="153" t="s">
        <v>747</v>
      </c>
      <c r="C153" s="484"/>
      <c r="D153" s="133">
        <f>'Самоуправление волонтерство'!D7</f>
        <v>0</v>
      </c>
      <c r="E153" s="205"/>
      <c r="F153" s="350"/>
      <c r="G153" s="350"/>
      <c r="H153" s="350"/>
      <c r="I153" s="347"/>
    </row>
    <row r="154" spans="1:9" ht="15.75" thickBot="1" x14ac:dyDescent="0.3">
      <c r="A154" s="563"/>
      <c r="B154" s="135" t="s">
        <v>400</v>
      </c>
      <c r="C154" s="485"/>
      <c r="D154" s="135" t="s">
        <v>402</v>
      </c>
      <c r="E154" s="135" t="s">
        <v>403</v>
      </c>
      <c r="F154" s="351"/>
      <c r="G154" s="351"/>
      <c r="H154" s="351"/>
      <c r="I154" s="352"/>
    </row>
    <row r="155" spans="1:9" x14ac:dyDescent="0.25">
      <c r="A155" s="561"/>
      <c r="B155" s="560" t="s">
        <v>748</v>
      </c>
      <c r="C155" s="136" t="s">
        <v>415</v>
      </c>
      <c r="D155" s="193"/>
      <c r="E155" s="200"/>
      <c r="F155" s="381"/>
      <c r="G155" s="381"/>
      <c r="H155" s="381"/>
      <c r="I155" s="378"/>
    </row>
    <row r="156" spans="1:9" x14ac:dyDescent="0.25">
      <c r="A156" s="562"/>
      <c r="B156" s="555"/>
      <c r="C156" s="138" t="s">
        <v>616</v>
      </c>
      <c r="D156" s="194"/>
      <c r="E156" s="196"/>
      <c r="F156" s="382"/>
      <c r="G156" s="382"/>
      <c r="H156" s="382"/>
      <c r="I156" s="379"/>
    </row>
    <row r="157" spans="1:9" x14ac:dyDescent="0.25">
      <c r="A157" s="562"/>
      <c r="B157" s="555"/>
      <c r="C157" s="155" t="s">
        <v>519</v>
      </c>
      <c r="D157" s="194"/>
      <c r="E157" s="196"/>
      <c r="F157" s="382"/>
      <c r="G157" s="382"/>
      <c r="H157" s="382"/>
      <c r="I157" s="379"/>
    </row>
    <row r="158" spans="1:9" x14ac:dyDescent="0.25">
      <c r="A158" s="562"/>
      <c r="B158" s="420" t="s">
        <v>749</v>
      </c>
      <c r="C158" s="154" t="s">
        <v>405</v>
      </c>
      <c r="D158" s="194"/>
      <c r="E158" s="196"/>
      <c r="F158" s="382"/>
      <c r="G158" s="382"/>
      <c r="H158" s="382"/>
      <c r="I158" s="379"/>
    </row>
    <row r="159" spans="1:9" x14ac:dyDescent="0.25">
      <c r="A159" s="562"/>
      <c r="B159" s="555"/>
      <c r="C159" s="138" t="s">
        <v>492</v>
      </c>
      <c r="D159" s="194"/>
      <c r="E159" s="196"/>
      <c r="F159" s="382"/>
      <c r="G159" s="382"/>
      <c r="H159" s="382"/>
      <c r="I159" s="379"/>
    </row>
    <row r="160" spans="1:9" ht="15.75" thickBot="1" x14ac:dyDescent="0.3">
      <c r="A160" s="563"/>
      <c r="B160" s="556"/>
      <c r="C160" s="140" t="s">
        <v>429</v>
      </c>
      <c r="D160" s="198"/>
      <c r="E160" s="203"/>
      <c r="F160" s="383"/>
      <c r="G160" s="383"/>
      <c r="H160" s="383"/>
      <c r="I160" s="380"/>
    </row>
    <row r="161" spans="1:9" ht="45" x14ac:dyDescent="0.25">
      <c r="A161" s="561">
        <v>12</v>
      </c>
      <c r="B161" s="158" t="s">
        <v>393</v>
      </c>
      <c r="C161" s="483" t="s">
        <v>401</v>
      </c>
      <c r="D161" s="131" t="s">
        <v>394</v>
      </c>
      <c r="E161" s="131" t="s">
        <v>395</v>
      </c>
      <c r="F161" s="349" t="s">
        <v>396</v>
      </c>
      <c r="G161" s="349" t="s">
        <v>397</v>
      </c>
      <c r="H161" s="349" t="s">
        <v>398</v>
      </c>
      <c r="I161" s="346" t="s">
        <v>399</v>
      </c>
    </row>
    <row r="162" spans="1:9" ht="47.25" customHeight="1" x14ac:dyDescent="0.25">
      <c r="A162" s="562"/>
      <c r="B162" s="153" t="s">
        <v>201</v>
      </c>
      <c r="C162" s="484"/>
      <c r="D162" s="133">
        <f>'Самоуправление волонтерство'!D9</f>
        <v>0</v>
      </c>
      <c r="E162" s="205"/>
      <c r="F162" s="350"/>
      <c r="G162" s="350"/>
      <c r="H162" s="350"/>
      <c r="I162" s="347"/>
    </row>
    <row r="163" spans="1:9" ht="15.75" thickBot="1" x14ac:dyDescent="0.3">
      <c r="A163" s="563"/>
      <c r="B163" s="135" t="s">
        <v>400</v>
      </c>
      <c r="C163" s="485"/>
      <c r="D163" s="135" t="s">
        <v>402</v>
      </c>
      <c r="E163" s="135" t="s">
        <v>403</v>
      </c>
      <c r="F163" s="351"/>
      <c r="G163" s="351"/>
      <c r="H163" s="351"/>
      <c r="I163" s="352"/>
    </row>
    <row r="164" spans="1:9" x14ac:dyDescent="0.25">
      <c r="A164" s="557"/>
      <c r="B164" s="560" t="s">
        <v>750</v>
      </c>
      <c r="C164" s="136" t="s">
        <v>415</v>
      </c>
      <c r="D164" s="193"/>
      <c r="E164" s="200"/>
      <c r="F164" s="381"/>
      <c r="G164" s="381"/>
      <c r="H164" s="381"/>
      <c r="I164" s="378"/>
    </row>
    <row r="165" spans="1:9" x14ac:dyDescent="0.25">
      <c r="A165" s="558"/>
      <c r="B165" s="555"/>
      <c r="C165" s="138" t="s">
        <v>616</v>
      </c>
      <c r="D165" s="194"/>
      <c r="E165" s="196"/>
      <c r="F165" s="382"/>
      <c r="G165" s="382"/>
      <c r="H165" s="382"/>
      <c r="I165" s="379"/>
    </row>
    <row r="166" spans="1:9" x14ac:dyDescent="0.25">
      <c r="A166" s="558"/>
      <c r="B166" s="555"/>
      <c r="C166" s="155" t="s">
        <v>519</v>
      </c>
      <c r="D166" s="194"/>
      <c r="E166" s="196"/>
      <c r="F166" s="382"/>
      <c r="G166" s="382"/>
      <c r="H166" s="382"/>
      <c r="I166" s="379"/>
    </row>
    <row r="167" spans="1:9" x14ac:dyDescent="0.25">
      <c r="A167" s="558"/>
      <c r="B167" s="420" t="s">
        <v>751</v>
      </c>
      <c r="C167" s="154" t="s">
        <v>405</v>
      </c>
      <c r="D167" s="194"/>
      <c r="E167" s="196"/>
      <c r="F167" s="382"/>
      <c r="G167" s="382"/>
      <c r="H167" s="382"/>
      <c r="I167" s="379"/>
    </row>
    <row r="168" spans="1:9" x14ac:dyDescent="0.25">
      <c r="A168" s="558"/>
      <c r="B168" s="555"/>
      <c r="C168" s="138" t="s">
        <v>492</v>
      </c>
      <c r="D168" s="194"/>
      <c r="E168" s="196"/>
      <c r="F168" s="382"/>
      <c r="G168" s="382"/>
      <c r="H168" s="382"/>
      <c r="I168" s="379"/>
    </row>
    <row r="169" spans="1:9" x14ac:dyDescent="0.25">
      <c r="A169" s="558"/>
      <c r="B169" s="555"/>
      <c r="C169" s="155" t="s">
        <v>429</v>
      </c>
      <c r="D169" s="194"/>
      <c r="E169" s="196"/>
      <c r="F169" s="382"/>
      <c r="G169" s="382"/>
      <c r="H169" s="382"/>
      <c r="I169" s="379"/>
    </row>
    <row r="170" spans="1:9" x14ac:dyDescent="0.25">
      <c r="A170" s="558"/>
      <c r="B170" s="420" t="s">
        <v>752</v>
      </c>
      <c r="C170" s="154" t="s">
        <v>753</v>
      </c>
      <c r="D170" s="194"/>
      <c r="E170" s="196"/>
      <c r="F170" s="382"/>
      <c r="G170" s="382"/>
      <c r="H170" s="382"/>
      <c r="I170" s="379"/>
    </row>
    <row r="171" spans="1:9" ht="30" x14ac:dyDescent="0.25">
      <c r="A171" s="558"/>
      <c r="B171" s="555"/>
      <c r="C171" s="149" t="s">
        <v>754</v>
      </c>
      <c r="D171" s="194"/>
      <c r="E171" s="196"/>
      <c r="F171" s="382"/>
      <c r="G171" s="382"/>
      <c r="H171" s="382"/>
      <c r="I171" s="379"/>
    </row>
    <row r="172" spans="1:9" ht="15.75" thickBot="1" x14ac:dyDescent="0.3">
      <c r="A172" s="559"/>
      <c r="B172" s="556"/>
      <c r="C172" s="140" t="s">
        <v>755</v>
      </c>
      <c r="D172" s="198"/>
      <c r="E172" s="203"/>
      <c r="F172" s="383"/>
      <c r="G172" s="383"/>
      <c r="H172" s="383"/>
      <c r="I172" s="380"/>
    </row>
    <row r="173" spans="1:9" s="245" customFormat="1" ht="45" x14ac:dyDescent="0.25">
      <c r="A173" s="538">
        <v>13</v>
      </c>
      <c r="B173" s="243" t="s">
        <v>393</v>
      </c>
      <c r="C173" s="534" t="s">
        <v>401</v>
      </c>
      <c r="D173" s="244" t="s">
        <v>394</v>
      </c>
      <c r="E173" s="244" t="s">
        <v>395</v>
      </c>
      <c r="F173" s="541" t="s">
        <v>396</v>
      </c>
      <c r="G173" s="541" t="s">
        <v>397</v>
      </c>
      <c r="H173" s="541" t="s">
        <v>398</v>
      </c>
      <c r="I173" s="544" t="s">
        <v>399</v>
      </c>
    </row>
    <row r="174" spans="1:9" s="245" customFormat="1" ht="53.25" customHeight="1" x14ac:dyDescent="0.25">
      <c r="A174" s="539"/>
      <c r="B174" s="246" t="s">
        <v>1195</v>
      </c>
      <c r="C174" s="535"/>
      <c r="D174" s="247">
        <f>'Самоуправление волонтерство'!D11</f>
        <v>0</v>
      </c>
      <c r="E174" s="248"/>
      <c r="F174" s="542"/>
      <c r="G174" s="542"/>
      <c r="H174" s="542"/>
      <c r="I174" s="545"/>
    </row>
    <row r="175" spans="1:9" s="245" customFormat="1" ht="15.75" thickBot="1" x14ac:dyDescent="0.3">
      <c r="A175" s="540"/>
      <c r="B175" s="249" t="s">
        <v>400</v>
      </c>
      <c r="C175" s="536"/>
      <c r="D175" s="249" t="s">
        <v>402</v>
      </c>
      <c r="E175" s="249" t="s">
        <v>403</v>
      </c>
      <c r="F175" s="543"/>
      <c r="G175" s="543"/>
      <c r="H175" s="543"/>
      <c r="I175" s="546"/>
    </row>
    <row r="176" spans="1:9" s="245" customFormat="1" x14ac:dyDescent="0.25">
      <c r="A176" s="547"/>
      <c r="B176" s="550" t="s">
        <v>756</v>
      </c>
      <c r="C176" s="250" t="s">
        <v>745</v>
      </c>
      <c r="D176" s="251"/>
      <c r="E176" s="252"/>
      <c r="F176" s="552"/>
      <c r="G176" s="552"/>
      <c r="H176" s="552"/>
      <c r="I176" s="537"/>
    </row>
    <row r="177" spans="1:9" s="245" customFormat="1" ht="30" x14ac:dyDescent="0.25">
      <c r="A177" s="548"/>
      <c r="B177" s="551"/>
      <c r="C177" s="241" t="s">
        <v>746</v>
      </c>
      <c r="D177" s="248"/>
      <c r="E177" s="253"/>
      <c r="F177" s="460"/>
      <c r="G177" s="460"/>
      <c r="H177" s="460"/>
      <c r="I177" s="462"/>
    </row>
    <row r="178" spans="1:9" s="245" customFormat="1" x14ac:dyDescent="0.25">
      <c r="A178" s="548"/>
      <c r="B178" s="551"/>
      <c r="C178" s="242" t="s">
        <v>601</v>
      </c>
      <c r="D178" s="248"/>
      <c r="E178" s="253"/>
      <c r="F178" s="460"/>
      <c r="G178" s="460"/>
      <c r="H178" s="460"/>
      <c r="I178" s="462"/>
    </row>
    <row r="179" spans="1:9" s="245" customFormat="1" x14ac:dyDescent="0.25">
      <c r="A179" s="548"/>
      <c r="B179" s="553" t="s">
        <v>757</v>
      </c>
      <c r="C179" s="242" t="s">
        <v>758</v>
      </c>
      <c r="D179" s="248"/>
      <c r="E179" s="253"/>
      <c r="F179" s="460"/>
      <c r="G179" s="460"/>
      <c r="H179" s="460"/>
      <c r="I179" s="462"/>
    </row>
    <row r="180" spans="1:9" s="245" customFormat="1" x14ac:dyDescent="0.25">
      <c r="A180" s="548"/>
      <c r="B180" s="551"/>
      <c r="C180" s="242" t="s">
        <v>759</v>
      </c>
      <c r="D180" s="248"/>
      <c r="E180" s="253"/>
      <c r="F180" s="460"/>
      <c r="G180" s="460"/>
      <c r="H180" s="460"/>
      <c r="I180" s="462"/>
    </row>
    <row r="181" spans="1:9" s="245" customFormat="1" x14ac:dyDescent="0.25">
      <c r="A181" s="548"/>
      <c r="B181" s="551"/>
      <c r="C181" s="242" t="s">
        <v>760</v>
      </c>
      <c r="D181" s="248"/>
      <c r="E181" s="253"/>
      <c r="F181" s="460"/>
      <c r="G181" s="460"/>
      <c r="H181" s="460"/>
      <c r="I181" s="462"/>
    </row>
    <row r="182" spans="1:9" s="245" customFormat="1" x14ac:dyDescent="0.25">
      <c r="A182" s="548"/>
      <c r="B182" s="553" t="s">
        <v>761</v>
      </c>
      <c r="C182" s="242" t="s">
        <v>745</v>
      </c>
      <c r="D182" s="248"/>
      <c r="E182" s="253"/>
      <c r="F182" s="460"/>
      <c r="G182" s="460"/>
      <c r="H182" s="460"/>
      <c r="I182" s="462"/>
    </row>
    <row r="183" spans="1:9" s="245" customFormat="1" ht="30" x14ac:dyDescent="0.25">
      <c r="A183" s="548"/>
      <c r="B183" s="551"/>
      <c r="C183" s="241" t="s">
        <v>746</v>
      </c>
      <c r="D183" s="248"/>
      <c r="E183" s="253"/>
      <c r="F183" s="460"/>
      <c r="G183" s="460"/>
      <c r="H183" s="460"/>
      <c r="I183" s="462"/>
    </row>
    <row r="184" spans="1:9" s="245" customFormat="1" x14ac:dyDescent="0.25">
      <c r="A184" s="548"/>
      <c r="B184" s="551"/>
      <c r="C184" s="242" t="s">
        <v>601</v>
      </c>
      <c r="D184" s="248"/>
      <c r="E184" s="253"/>
      <c r="F184" s="460"/>
      <c r="G184" s="460"/>
      <c r="H184" s="460"/>
      <c r="I184" s="462"/>
    </row>
    <row r="185" spans="1:9" s="245" customFormat="1" x14ac:dyDescent="0.25">
      <c r="A185" s="548"/>
      <c r="B185" s="553" t="s">
        <v>762</v>
      </c>
      <c r="C185" s="242" t="s">
        <v>405</v>
      </c>
      <c r="D185" s="248"/>
      <c r="E185" s="253"/>
      <c r="F185" s="460"/>
      <c r="G185" s="460"/>
      <c r="H185" s="460"/>
      <c r="I185" s="462"/>
    </row>
    <row r="186" spans="1:9" s="245" customFormat="1" x14ac:dyDescent="0.25">
      <c r="A186" s="548"/>
      <c r="B186" s="551"/>
      <c r="C186" s="242" t="s">
        <v>492</v>
      </c>
      <c r="D186" s="248"/>
      <c r="E186" s="253"/>
      <c r="F186" s="460"/>
      <c r="G186" s="460"/>
      <c r="H186" s="460"/>
      <c r="I186" s="462"/>
    </row>
    <row r="187" spans="1:9" s="245" customFormat="1" ht="15.75" thickBot="1" x14ac:dyDescent="0.3">
      <c r="A187" s="549"/>
      <c r="B187" s="554"/>
      <c r="C187" s="254" t="s">
        <v>429</v>
      </c>
      <c r="D187" s="255"/>
      <c r="E187" s="256"/>
      <c r="F187" s="461"/>
      <c r="G187" s="461"/>
      <c r="H187" s="461"/>
      <c r="I187" s="463"/>
    </row>
    <row r="188" spans="1:9" s="245" customFormat="1" ht="45" x14ac:dyDescent="0.25">
      <c r="A188" s="538">
        <v>14</v>
      </c>
      <c r="B188" s="243" t="s">
        <v>393</v>
      </c>
      <c r="C188" s="534" t="s">
        <v>401</v>
      </c>
      <c r="D188" s="244" t="s">
        <v>394</v>
      </c>
      <c r="E188" s="244" t="s">
        <v>395</v>
      </c>
      <c r="F188" s="541" t="s">
        <v>396</v>
      </c>
      <c r="G188" s="541" t="s">
        <v>397</v>
      </c>
      <c r="H188" s="541" t="s">
        <v>398</v>
      </c>
      <c r="I188" s="544" t="s">
        <v>399</v>
      </c>
    </row>
    <row r="189" spans="1:9" s="245" customFormat="1" ht="47.25" customHeight="1" x14ac:dyDescent="0.25">
      <c r="A189" s="539"/>
      <c r="B189" s="246" t="s">
        <v>763</v>
      </c>
      <c r="C189" s="535"/>
      <c r="D189" s="247">
        <f>'Самоуправление волонтерство'!D13</f>
        <v>0</v>
      </c>
      <c r="E189" s="248"/>
      <c r="F189" s="542"/>
      <c r="G189" s="542"/>
      <c r="H189" s="542"/>
      <c r="I189" s="545"/>
    </row>
    <row r="190" spans="1:9" s="245" customFormat="1" ht="15.75" thickBot="1" x14ac:dyDescent="0.3">
      <c r="A190" s="540"/>
      <c r="B190" s="249" t="s">
        <v>400</v>
      </c>
      <c r="C190" s="536"/>
      <c r="D190" s="249" t="s">
        <v>402</v>
      </c>
      <c r="E190" s="249" t="s">
        <v>403</v>
      </c>
      <c r="F190" s="543"/>
      <c r="G190" s="543"/>
      <c r="H190" s="543"/>
      <c r="I190" s="546"/>
    </row>
    <row r="191" spans="1:9" s="245" customFormat="1" x14ac:dyDescent="0.25">
      <c r="A191" s="547"/>
      <c r="B191" s="550" t="s">
        <v>764</v>
      </c>
      <c r="C191" s="250" t="s">
        <v>745</v>
      </c>
      <c r="D191" s="251"/>
      <c r="E191" s="252"/>
      <c r="F191" s="552"/>
      <c r="G191" s="552"/>
      <c r="H191" s="552"/>
      <c r="I191" s="537"/>
    </row>
    <row r="192" spans="1:9" s="245" customFormat="1" ht="30" x14ac:dyDescent="0.25">
      <c r="A192" s="548"/>
      <c r="B192" s="551"/>
      <c r="C192" s="241" t="s">
        <v>746</v>
      </c>
      <c r="D192" s="248"/>
      <c r="E192" s="253"/>
      <c r="F192" s="460"/>
      <c r="G192" s="460"/>
      <c r="H192" s="460"/>
      <c r="I192" s="462"/>
    </row>
    <row r="193" spans="1:9" s="245" customFormat="1" x14ac:dyDescent="0.25">
      <c r="A193" s="548"/>
      <c r="B193" s="551"/>
      <c r="C193" s="242" t="s">
        <v>601</v>
      </c>
      <c r="D193" s="248"/>
      <c r="E193" s="253"/>
      <c r="F193" s="460"/>
      <c r="G193" s="460"/>
      <c r="H193" s="460"/>
      <c r="I193" s="462"/>
    </row>
    <row r="194" spans="1:9" s="245" customFormat="1" x14ac:dyDescent="0.25">
      <c r="A194" s="548"/>
      <c r="B194" s="553" t="s">
        <v>765</v>
      </c>
      <c r="C194" s="242" t="s">
        <v>405</v>
      </c>
      <c r="D194" s="248"/>
      <c r="E194" s="253"/>
      <c r="F194" s="460"/>
      <c r="G194" s="460"/>
      <c r="H194" s="460"/>
      <c r="I194" s="462"/>
    </row>
    <row r="195" spans="1:9" s="245" customFormat="1" x14ac:dyDescent="0.25">
      <c r="A195" s="548"/>
      <c r="B195" s="551"/>
      <c r="C195" s="242" t="s">
        <v>492</v>
      </c>
      <c r="D195" s="248"/>
      <c r="E195" s="253"/>
      <c r="F195" s="460"/>
      <c r="G195" s="460"/>
      <c r="H195" s="460"/>
      <c r="I195" s="462"/>
    </row>
    <row r="196" spans="1:9" s="245" customFormat="1" x14ac:dyDescent="0.25">
      <c r="A196" s="548"/>
      <c r="B196" s="551"/>
      <c r="C196" s="242" t="s">
        <v>429</v>
      </c>
      <c r="D196" s="248"/>
      <c r="E196" s="253"/>
      <c r="F196" s="460"/>
      <c r="G196" s="460"/>
      <c r="H196" s="460"/>
      <c r="I196" s="462"/>
    </row>
    <row r="197" spans="1:9" s="245" customFormat="1" x14ac:dyDescent="0.25">
      <c r="A197" s="548"/>
      <c r="B197" s="553" t="s">
        <v>766</v>
      </c>
      <c r="C197" s="242" t="s">
        <v>700</v>
      </c>
      <c r="D197" s="248"/>
      <c r="E197" s="253"/>
      <c r="F197" s="460"/>
      <c r="G197" s="460"/>
      <c r="H197" s="460"/>
      <c r="I197" s="462"/>
    </row>
    <row r="198" spans="1:9" s="245" customFormat="1" x14ac:dyDescent="0.25">
      <c r="A198" s="548"/>
      <c r="B198" s="551"/>
      <c r="C198" s="241" t="s">
        <v>701</v>
      </c>
      <c r="D198" s="248"/>
      <c r="E198" s="253"/>
      <c r="F198" s="460"/>
      <c r="G198" s="460"/>
      <c r="H198" s="460"/>
      <c r="I198" s="462"/>
    </row>
    <row r="199" spans="1:9" s="245" customFormat="1" ht="15.75" thickBot="1" x14ac:dyDescent="0.3">
      <c r="A199" s="549"/>
      <c r="B199" s="554"/>
      <c r="C199" s="254" t="s">
        <v>686</v>
      </c>
      <c r="D199" s="255"/>
      <c r="E199" s="256"/>
      <c r="F199" s="461"/>
      <c r="G199" s="461"/>
      <c r="H199" s="461"/>
      <c r="I199" s="463"/>
    </row>
    <row r="200" spans="1:9" s="245" customFormat="1" ht="45" x14ac:dyDescent="0.25">
      <c r="A200" s="538">
        <v>15</v>
      </c>
      <c r="B200" s="243" t="s">
        <v>393</v>
      </c>
      <c r="C200" s="534" t="s">
        <v>401</v>
      </c>
      <c r="D200" s="244" t="s">
        <v>394</v>
      </c>
      <c r="E200" s="244" t="s">
        <v>395</v>
      </c>
      <c r="F200" s="541" t="s">
        <v>396</v>
      </c>
      <c r="G200" s="541" t="s">
        <v>397</v>
      </c>
      <c r="H200" s="541" t="s">
        <v>398</v>
      </c>
      <c r="I200" s="544" t="s">
        <v>399</v>
      </c>
    </row>
    <row r="201" spans="1:9" s="245" customFormat="1" ht="42" customHeight="1" x14ac:dyDescent="0.25">
      <c r="A201" s="539"/>
      <c r="B201" s="246" t="s">
        <v>767</v>
      </c>
      <c r="C201" s="535"/>
      <c r="D201" s="247">
        <f>'Самоуправление волонтерство'!D15</f>
        <v>0</v>
      </c>
      <c r="E201" s="248"/>
      <c r="F201" s="542"/>
      <c r="G201" s="542"/>
      <c r="H201" s="542"/>
      <c r="I201" s="545"/>
    </row>
    <row r="202" spans="1:9" s="245" customFormat="1" ht="15.75" thickBot="1" x14ac:dyDescent="0.3">
      <c r="A202" s="540"/>
      <c r="B202" s="249" t="s">
        <v>400</v>
      </c>
      <c r="C202" s="536"/>
      <c r="D202" s="249" t="s">
        <v>402</v>
      </c>
      <c r="E202" s="249" t="s">
        <v>403</v>
      </c>
      <c r="F202" s="543"/>
      <c r="G202" s="543"/>
      <c r="H202" s="543"/>
      <c r="I202" s="546"/>
    </row>
    <row r="203" spans="1:9" s="245" customFormat="1" x14ac:dyDescent="0.25">
      <c r="A203" s="547"/>
      <c r="B203" s="550" t="s">
        <v>768</v>
      </c>
      <c r="C203" s="250" t="s">
        <v>745</v>
      </c>
      <c r="D203" s="251"/>
      <c r="E203" s="252"/>
      <c r="F203" s="552"/>
      <c r="G203" s="552"/>
      <c r="H203" s="552"/>
      <c r="I203" s="537"/>
    </row>
    <row r="204" spans="1:9" s="245" customFormat="1" ht="30" x14ac:dyDescent="0.25">
      <c r="A204" s="548"/>
      <c r="B204" s="551"/>
      <c r="C204" s="241" t="s">
        <v>746</v>
      </c>
      <c r="D204" s="248"/>
      <c r="E204" s="253"/>
      <c r="F204" s="460"/>
      <c r="G204" s="460"/>
      <c r="H204" s="460"/>
      <c r="I204" s="462"/>
    </row>
    <row r="205" spans="1:9" s="245" customFormat="1" x14ac:dyDescent="0.25">
      <c r="A205" s="548"/>
      <c r="B205" s="551"/>
      <c r="C205" s="242" t="s">
        <v>601</v>
      </c>
      <c r="D205" s="248"/>
      <c r="E205" s="253"/>
      <c r="F205" s="460"/>
      <c r="G205" s="460"/>
      <c r="H205" s="460"/>
      <c r="I205" s="462"/>
    </row>
    <row r="206" spans="1:9" s="245" customFormat="1" x14ac:dyDescent="0.25">
      <c r="A206" s="548"/>
      <c r="B206" s="553" t="s">
        <v>769</v>
      </c>
      <c r="C206" s="242" t="s">
        <v>405</v>
      </c>
      <c r="D206" s="248"/>
      <c r="E206" s="253"/>
      <c r="F206" s="460"/>
      <c r="G206" s="460"/>
      <c r="H206" s="460"/>
      <c r="I206" s="462"/>
    </row>
    <row r="207" spans="1:9" s="245" customFormat="1" x14ac:dyDescent="0.25">
      <c r="A207" s="548"/>
      <c r="B207" s="551"/>
      <c r="C207" s="242" t="s">
        <v>492</v>
      </c>
      <c r="D207" s="248"/>
      <c r="E207" s="253"/>
      <c r="F207" s="460"/>
      <c r="G207" s="460"/>
      <c r="H207" s="460"/>
      <c r="I207" s="462"/>
    </row>
    <row r="208" spans="1:9" s="245" customFormat="1" x14ac:dyDescent="0.25">
      <c r="A208" s="548"/>
      <c r="B208" s="551"/>
      <c r="C208" s="242" t="s">
        <v>429</v>
      </c>
      <c r="D208" s="248"/>
      <c r="E208" s="253"/>
      <c r="F208" s="460"/>
      <c r="G208" s="460"/>
      <c r="H208" s="460"/>
      <c r="I208" s="462"/>
    </row>
    <row r="209" spans="1:9" s="245" customFormat="1" x14ac:dyDescent="0.25">
      <c r="A209" s="548"/>
      <c r="B209" s="553" t="s">
        <v>770</v>
      </c>
      <c r="C209" s="242" t="s">
        <v>700</v>
      </c>
      <c r="D209" s="248"/>
      <c r="E209" s="253"/>
      <c r="F209" s="460"/>
      <c r="G209" s="460"/>
      <c r="H209" s="460"/>
      <c r="I209" s="462"/>
    </row>
    <row r="210" spans="1:9" s="245" customFormat="1" x14ac:dyDescent="0.25">
      <c r="A210" s="548"/>
      <c r="B210" s="551"/>
      <c r="C210" s="241" t="s">
        <v>701</v>
      </c>
      <c r="D210" s="248"/>
      <c r="E210" s="253"/>
      <c r="F210" s="460"/>
      <c r="G210" s="460"/>
      <c r="H210" s="460"/>
      <c r="I210" s="462"/>
    </row>
    <row r="211" spans="1:9" s="245" customFormat="1" ht="15.75" thickBot="1" x14ac:dyDescent="0.3">
      <c r="A211" s="549"/>
      <c r="B211" s="554"/>
      <c r="C211" s="254" t="s">
        <v>686</v>
      </c>
      <c r="D211" s="255"/>
      <c r="E211" s="256"/>
      <c r="F211" s="461"/>
      <c r="G211" s="461"/>
      <c r="H211" s="461"/>
      <c r="I211" s="463"/>
    </row>
    <row r="212" spans="1:9" s="245" customFormat="1" ht="45" x14ac:dyDescent="0.25">
      <c r="A212" s="538">
        <v>16</v>
      </c>
      <c r="B212" s="243" t="s">
        <v>393</v>
      </c>
      <c r="C212" s="534" t="s">
        <v>401</v>
      </c>
      <c r="D212" s="244" t="s">
        <v>394</v>
      </c>
      <c r="E212" s="244" t="s">
        <v>395</v>
      </c>
      <c r="F212" s="541" t="s">
        <v>396</v>
      </c>
      <c r="G212" s="541" t="s">
        <v>397</v>
      </c>
      <c r="H212" s="541" t="s">
        <v>398</v>
      </c>
      <c r="I212" s="544" t="s">
        <v>399</v>
      </c>
    </row>
    <row r="213" spans="1:9" s="245" customFormat="1" ht="30.75" customHeight="1" x14ac:dyDescent="0.25">
      <c r="A213" s="539"/>
      <c r="B213" s="246" t="s">
        <v>771</v>
      </c>
      <c r="C213" s="535"/>
      <c r="D213" s="247">
        <f>'Самоуправление волонтерство'!D17</f>
        <v>0</v>
      </c>
      <c r="E213" s="248"/>
      <c r="F213" s="542"/>
      <c r="G213" s="542"/>
      <c r="H213" s="542"/>
      <c r="I213" s="545"/>
    </row>
    <row r="214" spans="1:9" s="245" customFormat="1" ht="15.75" thickBot="1" x14ac:dyDescent="0.3">
      <c r="A214" s="540"/>
      <c r="B214" s="249" t="s">
        <v>400</v>
      </c>
      <c r="C214" s="536"/>
      <c r="D214" s="249" t="s">
        <v>402</v>
      </c>
      <c r="E214" s="249" t="s">
        <v>403</v>
      </c>
      <c r="F214" s="543"/>
      <c r="G214" s="543"/>
      <c r="H214" s="543"/>
      <c r="I214" s="546"/>
    </row>
    <row r="215" spans="1:9" s="245" customFormat="1" x14ac:dyDescent="0.25">
      <c r="A215" s="547"/>
      <c r="B215" s="550" t="s">
        <v>772</v>
      </c>
      <c r="C215" s="250" t="s">
        <v>714</v>
      </c>
      <c r="D215" s="251"/>
      <c r="E215" s="252"/>
      <c r="F215" s="552"/>
      <c r="G215" s="552"/>
      <c r="H215" s="552"/>
      <c r="I215" s="537"/>
    </row>
    <row r="216" spans="1:9" s="245" customFormat="1" ht="30" x14ac:dyDescent="0.25">
      <c r="A216" s="548"/>
      <c r="B216" s="551"/>
      <c r="C216" s="241" t="s">
        <v>715</v>
      </c>
      <c r="D216" s="248"/>
      <c r="E216" s="253"/>
      <c r="F216" s="460"/>
      <c r="G216" s="460"/>
      <c r="H216" s="460"/>
      <c r="I216" s="462"/>
    </row>
    <row r="217" spans="1:9" s="245" customFormat="1" x14ac:dyDescent="0.25">
      <c r="A217" s="548"/>
      <c r="B217" s="551"/>
      <c r="C217" s="242" t="s">
        <v>55</v>
      </c>
      <c r="D217" s="248"/>
      <c r="E217" s="253"/>
      <c r="F217" s="460"/>
      <c r="G217" s="460"/>
      <c r="H217" s="460"/>
      <c r="I217" s="462"/>
    </row>
    <row r="218" spans="1:9" s="245" customFormat="1" x14ac:dyDescent="0.25">
      <c r="A218" s="548"/>
      <c r="B218" s="553" t="s">
        <v>773</v>
      </c>
      <c r="C218" s="242" t="s">
        <v>415</v>
      </c>
      <c r="D218" s="248"/>
      <c r="E218" s="253"/>
      <c r="F218" s="460"/>
      <c r="G218" s="460"/>
      <c r="H218" s="460"/>
      <c r="I218" s="462"/>
    </row>
    <row r="219" spans="1:9" s="245" customFormat="1" x14ac:dyDescent="0.25">
      <c r="A219" s="548"/>
      <c r="B219" s="551"/>
      <c r="C219" s="242" t="s">
        <v>616</v>
      </c>
      <c r="D219" s="248"/>
      <c r="E219" s="253"/>
      <c r="F219" s="460"/>
      <c r="G219" s="460"/>
      <c r="H219" s="460"/>
      <c r="I219" s="462"/>
    </row>
    <row r="220" spans="1:9" s="245" customFormat="1" x14ac:dyDescent="0.25">
      <c r="A220" s="548"/>
      <c r="B220" s="551"/>
      <c r="C220" s="242" t="s">
        <v>519</v>
      </c>
      <c r="D220" s="248"/>
      <c r="E220" s="253"/>
      <c r="F220" s="460"/>
      <c r="G220" s="460"/>
      <c r="H220" s="460"/>
      <c r="I220" s="462"/>
    </row>
    <row r="221" spans="1:9" s="245" customFormat="1" x14ac:dyDescent="0.25">
      <c r="A221" s="548"/>
      <c r="B221" s="553" t="s">
        <v>774</v>
      </c>
      <c r="C221" s="242" t="s">
        <v>415</v>
      </c>
      <c r="D221" s="248"/>
      <c r="E221" s="253"/>
      <c r="F221" s="460"/>
      <c r="G221" s="460"/>
      <c r="H221" s="460"/>
      <c r="I221" s="462"/>
    </row>
    <row r="222" spans="1:9" s="245" customFormat="1" x14ac:dyDescent="0.25">
      <c r="A222" s="548"/>
      <c r="B222" s="551"/>
      <c r="C222" s="242" t="s">
        <v>518</v>
      </c>
      <c r="D222" s="248"/>
      <c r="E222" s="253"/>
      <c r="F222" s="460"/>
      <c r="G222" s="460"/>
      <c r="H222" s="460"/>
      <c r="I222" s="462"/>
    </row>
    <row r="223" spans="1:9" s="245" customFormat="1" x14ac:dyDescent="0.25">
      <c r="A223" s="548"/>
      <c r="B223" s="551"/>
      <c r="C223" s="242" t="s">
        <v>519</v>
      </c>
      <c r="D223" s="248"/>
      <c r="E223" s="253"/>
      <c r="F223" s="460"/>
      <c r="G223" s="460"/>
      <c r="H223" s="460"/>
      <c r="I223" s="462"/>
    </row>
    <row r="224" spans="1:9" s="245" customFormat="1" x14ac:dyDescent="0.25">
      <c r="A224" s="548"/>
      <c r="B224" s="553" t="s">
        <v>775</v>
      </c>
      <c r="C224" s="242" t="s">
        <v>776</v>
      </c>
      <c r="D224" s="248"/>
      <c r="E224" s="253"/>
      <c r="F224" s="460"/>
      <c r="G224" s="460"/>
      <c r="H224" s="460"/>
      <c r="I224" s="462"/>
    </row>
    <row r="225" spans="1:9" s="245" customFormat="1" x14ac:dyDescent="0.25">
      <c r="A225" s="548"/>
      <c r="B225" s="551"/>
      <c r="C225" s="242" t="s">
        <v>777</v>
      </c>
      <c r="D225" s="248"/>
      <c r="E225" s="253"/>
      <c r="F225" s="460"/>
      <c r="G225" s="460"/>
      <c r="H225" s="460"/>
      <c r="I225" s="462"/>
    </row>
    <row r="226" spans="1:9" s="245" customFormat="1" x14ac:dyDescent="0.25">
      <c r="A226" s="548"/>
      <c r="B226" s="551"/>
      <c r="C226" s="242" t="s">
        <v>104</v>
      </c>
      <c r="D226" s="248"/>
      <c r="E226" s="253"/>
      <c r="F226" s="460"/>
      <c r="G226" s="460"/>
      <c r="H226" s="460"/>
      <c r="I226" s="462"/>
    </row>
    <row r="227" spans="1:9" s="245" customFormat="1" x14ac:dyDescent="0.25">
      <c r="A227" s="548"/>
      <c r="B227" s="553" t="s">
        <v>778</v>
      </c>
      <c r="C227" s="242" t="s">
        <v>745</v>
      </c>
      <c r="D227" s="248"/>
      <c r="E227" s="253"/>
      <c r="F227" s="460"/>
      <c r="G227" s="460"/>
      <c r="H227" s="460"/>
      <c r="I227" s="462"/>
    </row>
    <row r="228" spans="1:9" s="245" customFormat="1" ht="30" x14ac:dyDescent="0.25">
      <c r="A228" s="548"/>
      <c r="B228" s="551"/>
      <c r="C228" s="241" t="s">
        <v>746</v>
      </c>
      <c r="D228" s="248"/>
      <c r="E228" s="253"/>
      <c r="F228" s="460"/>
      <c r="G228" s="460"/>
      <c r="H228" s="460"/>
      <c r="I228" s="462"/>
    </row>
    <row r="229" spans="1:9" s="245" customFormat="1" ht="15.75" thickBot="1" x14ac:dyDescent="0.3">
      <c r="A229" s="549"/>
      <c r="B229" s="554"/>
      <c r="C229" s="254" t="s">
        <v>601</v>
      </c>
      <c r="D229" s="255"/>
      <c r="E229" s="256"/>
      <c r="F229" s="461"/>
      <c r="G229" s="461"/>
      <c r="H229" s="461"/>
      <c r="I229" s="463"/>
    </row>
  </sheetData>
  <sheetProtection algorithmName="SHA-512" hashValue="aQNbxQXF+SC2q4Iv2doSGhf8Bnbm48OcMSadssPgOBrzubmbgIIK7c2LbCevgWAOEn77iRKNBLKM5FO1GdTyNw==" saltValue="uzhkUOcIQjkFYwt759HfLA==" spinCount="100000" sheet="1" objects="1" scenarios="1"/>
  <mergeCells count="414">
    <mergeCell ref="K3:AA3"/>
    <mergeCell ref="B1:I1"/>
    <mergeCell ref="A2:A4"/>
    <mergeCell ref="F2:F4"/>
    <mergeCell ref="G2:G4"/>
    <mergeCell ref="H2:H4"/>
    <mergeCell ref="I2:I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C2:C4"/>
    <mergeCell ref="I17:I19"/>
    <mergeCell ref="A20:A22"/>
    <mergeCell ref="F20:F22"/>
    <mergeCell ref="G20:G22"/>
    <mergeCell ref="H20:H22"/>
    <mergeCell ref="I20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I26:I28"/>
    <mergeCell ref="B29:B31"/>
    <mergeCell ref="F29:F31"/>
    <mergeCell ref="G29:G31"/>
    <mergeCell ref="H29:H31"/>
    <mergeCell ref="I29:I31"/>
    <mergeCell ref="A23:A40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38:B40"/>
    <mergeCell ref="F38:F40"/>
    <mergeCell ref="G38:G40"/>
    <mergeCell ref="H38:H40"/>
    <mergeCell ref="I38:I40"/>
    <mergeCell ref="A41:A43"/>
    <mergeCell ref="F41:F43"/>
    <mergeCell ref="G41:G43"/>
    <mergeCell ref="H41:H43"/>
    <mergeCell ref="I41:I43"/>
    <mergeCell ref="C41:C43"/>
    <mergeCell ref="I47:I49"/>
    <mergeCell ref="B50:B52"/>
    <mergeCell ref="F50:F52"/>
    <mergeCell ref="G50:G52"/>
    <mergeCell ref="H50:H52"/>
    <mergeCell ref="I50:I52"/>
    <mergeCell ref="A44:A58"/>
    <mergeCell ref="B44:B46"/>
    <mergeCell ref="F44:F46"/>
    <mergeCell ref="G44:G46"/>
    <mergeCell ref="H44:H46"/>
    <mergeCell ref="I44:I46"/>
    <mergeCell ref="B47:B49"/>
    <mergeCell ref="F47:F49"/>
    <mergeCell ref="G47:G49"/>
    <mergeCell ref="H47:H49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A65:A67"/>
    <mergeCell ref="F65:F67"/>
    <mergeCell ref="G65:G67"/>
    <mergeCell ref="H65:H67"/>
    <mergeCell ref="I65:I67"/>
    <mergeCell ref="C65:C67"/>
    <mergeCell ref="A59:A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C59:C61"/>
    <mergeCell ref="I71:I73"/>
    <mergeCell ref="B74:B76"/>
    <mergeCell ref="F74:F76"/>
    <mergeCell ref="G74:G76"/>
    <mergeCell ref="H74:H76"/>
    <mergeCell ref="I74:I76"/>
    <mergeCell ref="A68:A88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I92:I94"/>
    <mergeCell ref="B95:B97"/>
    <mergeCell ref="F95:F97"/>
    <mergeCell ref="G95:G97"/>
    <mergeCell ref="H95:H97"/>
    <mergeCell ref="I95:I97"/>
    <mergeCell ref="A89:A91"/>
    <mergeCell ref="F89:F91"/>
    <mergeCell ref="G89:G91"/>
    <mergeCell ref="H89:H91"/>
    <mergeCell ref="I89:I91"/>
    <mergeCell ref="A92:A97"/>
    <mergeCell ref="B92:B94"/>
    <mergeCell ref="F92:F94"/>
    <mergeCell ref="G92:G94"/>
    <mergeCell ref="H92:H94"/>
    <mergeCell ref="C89:C91"/>
    <mergeCell ref="A98:A100"/>
    <mergeCell ref="F98:F100"/>
    <mergeCell ref="G98:G100"/>
    <mergeCell ref="H98:H100"/>
    <mergeCell ref="I98:I100"/>
    <mergeCell ref="A101:A118"/>
    <mergeCell ref="B101:B103"/>
    <mergeCell ref="F101:F103"/>
    <mergeCell ref="G101:G103"/>
    <mergeCell ref="H101:H103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B113:B115"/>
    <mergeCell ref="B116:B118"/>
    <mergeCell ref="F116:F118"/>
    <mergeCell ref="G116:G118"/>
    <mergeCell ref="H116:H118"/>
    <mergeCell ref="I116:I118"/>
    <mergeCell ref="B104:B106"/>
    <mergeCell ref="F104:F106"/>
    <mergeCell ref="G104:G106"/>
    <mergeCell ref="H104:H106"/>
    <mergeCell ref="I104:I106"/>
    <mergeCell ref="A119:A121"/>
    <mergeCell ref="F119:F121"/>
    <mergeCell ref="G119:G121"/>
    <mergeCell ref="H119:H121"/>
    <mergeCell ref="I119:I121"/>
    <mergeCell ref="A122:A139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B125:B127"/>
    <mergeCell ref="F125:F127"/>
    <mergeCell ref="G125:G127"/>
    <mergeCell ref="H125:H127"/>
    <mergeCell ref="B131:B133"/>
    <mergeCell ref="F131:F133"/>
    <mergeCell ref="G131:G133"/>
    <mergeCell ref="B134:B136"/>
    <mergeCell ref="B137:B139"/>
    <mergeCell ref="F137:F139"/>
    <mergeCell ref="G137:G139"/>
    <mergeCell ref="H137:H139"/>
    <mergeCell ref="B146:B148"/>
    <mergeCell ref="F146:F148"/>
    <mergeCell ref="G146:G148"/>
    <mergeCell ref="H146:H148"/>
    <mergeCell ref="I146:I148"/>
    <mergeCell ref="A140:A142"/>
    <mergeCell ref="F140:F142"/>
    <mergeCell ref="G140:G142"/>
    <mergeCell ref="H140:H142"/>
    <mergeCell ref="I140:I142"/>
    <mergeCell ref="A143:A151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A152:A154"/>
    <mergeCell ref="F152:F154"/>
    <mergeCell ref="G152:G154"/>
    <mergeCell ref="H152:H154"/>
    <mergeCell ref="I152:I154"/>
    <mergeCell ref="I158:I160"/>
    <mergeCell ref="A161:A163"/>
    <mergeCell ref="F161:F163"/>
    <mergeCell ref="G161:G163"/>
    <mergeCell ref="H161:H163"/>
    <mergeCell ref="I161:I163"/>
    <mergeCell ref="A155:A160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A164:A172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A173:A175"/>
    <mergeCell ref="F173:F175"/>
    <mergeCell ref="G173:G175"/>
    <mergeCell ref="H173:H175"/>
    <mergeCell ref="I173:I175"/>
    <mergeCell ref="A176:A187"/>
    <mergeCell ref="B176:B178"/>
    <mergeCell ref="F176:F178"/>
    <mergeCell ref="G176:G178"/>
    <mergeCell ref="H176:H178"/>
    <mergeCell ref="B182:B184"/>
    <mergeCell ref="F182:F184"/>
    <mergeCell ref="G182:G184"/>
    <mergeCell ref="H182:H184"/>
    <mergeCell ref="I182:I184"/>
    <mergeCell ref="B185:B187"/>
    <mergeCell ref="F185:F187"/>
    <mergeCell ref="G185:G187"/>
    <mergeCell ref="B179:B181"/>
    <mergeCell ref="H185:H187"/>
    <mergeCell ref="I185:I187"/>
    <mergeCell ref="I176:I178"/>
    <mergeCell ref="F179:F181"/>
    <mergeCell ref="G179:G181"/>
    <mergeCell ref="A188:A190"/>
    <mergeCell ref="F188:F190"/>
    <mergeCell ref="G188:G190"/>
    <mergeCell ref="H188:H190"/>
    <mergeCell ref="I188:I190"/>
    <mergeCell ref="A191:A199"/>
    <mergeCell ref="B191:B193"/>
    <mergeCell ref="F191:F193"/>
    <mergeCell ref="G191:G193"/>
    <mergeCell ref="H191:H193"/>
    <mergeCell ref="B197:B199"/>
    <mergeCell ref="F197:F199"/>
    <mergeCell ref="G197:G199"/>
    <mergeCell ref="H197:H199"/>
    <mergeCell ref="I197:I199"/>
    <mergeCell ref="B194:B196"/>
    <mergeCell ref="I191:I193"/>
    <mergeCell ref="F194:F196"/>
    <mergeCell ref="G194:G196"/>
    <mergeCell ref="H194:H196"/>
    <mergeCell ref="I194:I196"/>
    <mergeCell ref="C188:C190"/>
    <mergeCell ref="A200:A202"/>
    <mergeCell ref="F200:F202"/>
    <mergeCell ref="G200:G202"/>
    <mergeCell ref="H200:H202"/>
    <mergeCell ref="I200:I202"/>
    <mergeCell ref="I206:I208"/>
    <mergeCell ref="B209:B211"/>
    <mergeCell ref="F209:F211"/>
    <mergeCell ref="G209:G211"/>
    <mergeCell ref="H209:H211"/>
    <mergeCell ref="I209:I211"/>
    <mergeCell ref="A203:A211"/>
    <mergeCell ref="B203:B205"/>
    <mergeCell ref="F203:F205"/>
    <mergeCell ref="G203:G205"/>
    <mergeCell ref="H203:H205"/>
    <mergeCell ref="I203:I205"/>
    <mergeCell ref="B206:B208"/>
    <mergeCell ref="F206:F208"/>
    <mergeCell ref="G206:G208"/>
    <mergeCell ref="H206:H208"/>
    <mergeCell ref="C200:C202"/>
    <mergeCell ref="A212:A214"/>
    <mergeCell ref="F212:F214"/>
    <mergeCell ref="G212:G214"/>
    <mergeCell ref="H212:H214"/>
    <mergeCell ref="I212:I214"/>
    <mergeCell ref="A215:A229"/>
    <mergeCell ref="B215:B217"/>
    <mergeCell ref="F215:F217"/>
    <mergeCell ref="G215:G217"/>
    <mergeCell ref="H215:H217"/>
    <mergeCell ref="B227:B229"/>
    <mergeCell ref="F227:F229"/>
    <mergeCell ref="G227:G229"/>
    <mergeCell ref="H227:H229"/>
    <mergeCell ref="I227:I229"/>
    <mergeCell ref="B221:B223"/>
    <mergeCell ref="F221:F223"/>
    <mergeCell ref="G221:G223"/>
    <mergeCell ref="H221:H223"/>
    <mergeCell ref="I221:I223"/>
    <mergeCell ref="B224:B226"/>
    <mergeCell ref="F224:F226"/>
    <mergeCell ref="B218:B220"/>
    <mergeCell ref="F218:F220"/>
    <mergeCell ref="G224:G226"/>
    <mergeCell ref="H224:H226"/>
    <mergeCell ref="I224:I226"/>
    <mergeCell ref="I215:I217"/>
    <mergeCell ref="I167:I169"/>
    <mergeCell ref="I143:I145"/>
    <mergeCell ref="H131:H133"/>
    <mergeCell ref="I131:I133"/>
    <mergeCell ref="I122:I124"/>
    <mergeCell ref="G218:G220"/>
    <mergeCell ref="G134:G136"/>
    <mergeCell ref="H134:H136"/>
    <mergeCell ref="I134:I136"/>
    <mergeCell ref="H218:H220"/>
    <mergeCell ref="I218:I220"/>
    <mergeCell ref="H179:H181"/>
    <mergeCell ref="I179:I181"/>
    <mergeCell ref="I125:I127"/>
    <mergeCell ref="I128:I130"/>
    <mergeCell ref="I137:I139"/>
    <mergeCell ref="C212:C214"/>
    <mergeCell ref="F134:F136"/>
    <mergeCell ref="F113:F115"/>
    <mergeCell ref="G113:G115"/>
    <mergeCell ref="H113:H115"/>
    <mergeCell ref="I113:I115"/>
    <mergeCell ref="C98:C100"/>
    <mergeCell ref="C119:C121"/>
    <mergeCell ref="C140:C142"/>
    <mergeCell ref="C152:C154"/>
    <mergeCell ref="C161:C163"/>
    <mergeCell ref="H110:H112"/>
    <mergeCell ref="I110:I112"/>
    <mergeCell ref="I101:I103"/>
    <mergeCell ref="C173:C17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F9"/>
  <sheetViews>
    <sheetView workbookViewId="0">
      <selection activeCell="D5" sqref="D5:D6"/>
    </sheetView>
  </sheetViews>
  <sheetFormatPr defaultRowHeight="15" x14ac:dyDescent="0.25"/>
  <cols>
    <col min="1" max="1" width="94.85546875" customWidth="1"/>
    <col min="2" max="2" width="50.5703125" customWidth="1"/>
    <col min="3" max="3" width="13.28515625" customWidth="1"/>
    <col min="4" max="4" width="15.85546875" customWidth="1"/>
    <col min="6" max="6" width="64.5703125" customWidth="1"/>
    <col min="7" max="7" width="32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326</v>
      </c>
      <c r="B2" s="527"/>
      <c r="C2" s="528"/>
      <c r="D2" s="285"/>
      <c r="F2" s="24"/>
    </row>
    <row r="3" spans="1:6" ht="21" thickBot="1" x14ac:dyDescent="0.3">
      <c r="A3" s="500" t="s">
        <v>204</v>
      </c>
      <c r="B3" s="501"/>
      <c r="C3" s="502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ht="27.6" customHeight="1" x14ac:dyDescent="0.25">
      <c r="A5" s="450" t="s">
        <v>1149</v>
      </c>
      <c r="B5" s="62" t="s">
        <v>206</v>
      </c>
      <c r="C5" s="63">
        <v>0</v>
      </c>
      <c r="D5" s="584"/>
      <c r="F5" s="25" t="s">
        <v>355</v>
      </c>
    </row>
    <row r="6" spans="1:6" ht="24" customHeight="1" thickBot="1" x14ac:dyDescent="0.3">
      <c r="A6" s="452"/>
      <c r="B6" s="64" t="s">
        <v>205</v>
      </c>
      <c r="C6" s="65">
        <v>1</v>
      </c>
      <c r="D6" s="585"/>
      <c r="F6" s="24"/>
    </row>
    <row r="7" spans="1:6" ht="15.75" thickBot="1" x14ac:dyDescent="0.3">
      <c r="A7" s="58"/>
      <c r="B7" s="61" t="s">
        <v>20</v>
      </c>
      <c r="C7" s="18">
        <f>C6</f>
        <v>1</v>
      </c>
      <c r="D7" s="18">
        <f>D5</f>
        <v>0</v>
      </c>
      <c r="F7" s="24"/>
    </row>
    <row r="8" spans="1:6" x14ac:dyDescent="0.25">
      <c r="A8" s="36"/>
      <c r="B8" s="40"/>
      <c r="C8" s="40"/>
    </row>
    <row r="9" spans="1:6" x14ac:dyDescent="0.25">
      <c r="A9" s="36"/>
    </row>
  </sheetData>
  <sheetProtection algorithmName="SHA-512" hashValue="o/NkM7GLHQJdYkFmXaGczfg3ZvE6UaxzoZFvLEkr5sgWEvh6jfbXXACcI9jFewCzQ2aImLb4KbpFJg3wga/JfA==" saltValue="X+rrwk1Cx+hed1dPmlyi3Q==" spinCount="100000" sheet="1" objects="1" scenarios="1"/>
  <protectedRanges>
    <protectedRange sqref="D5:D6 D1:D4" name="Диапазон1"/>
  </protectedRanges>
  <mergeCells count="6">
    <mergeCell ref="D5:D6"/>
    <mergeCell ref="D1:D4"/>
    <mergeCell ref="A5:A6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O10"/>
  <sheetViews>
    <sheetView topLeftCell="G1" zoomScale="70" zoomScaleNormal="70" workbookViewId="0">
      <selection activeCell="L3" sqref="L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5" width="12.7109375" customWidth="1"/>
  </cols>
  <sheetData>
    <row r="1" spans="1:15" s="163" customFormat="1" ht="30.95" customHeight="1" thickBot="1" x14ac:dyDescent="0.3">
      <c r="A1" s="165"/>
      <c r="B1" s="604" t="s">
        <v>326</v>
      </c>
      <c r="C1" s="605"/>
      <c r="D1" s="605"/>
      <c r="E1" s="605"/>
      <c r="F1" s="605"/>
      <c r="G1" s="605"/>
      <c r="H1" s="605"/>
      <c r="I1" s="605"/>
    </row>
    <row r="2" spans="1:15" ht="45" x14ac:dyDescent="0.25">
      <c r="A2" s="586">
        <v>1</v>
      </c>
      <c r="B2" s="158" t="s">
        <v>393</v>
      </c>
      <c r="C2" s="358" t="s">
        <v>401</v>
      </c>
      <c r="D2" s="131" t="s">
        <v>394</v>
      </c>
      <c r="E2" s="131" t="s">
        <v>395</v>
      </c>
      <c r="F2" s="594" t="s">
        <v>396</v>
      </c>
      <c r="G2" s="594" t="s">
        <v>397</v>
      </c>
      <c r="H2" s="594" t="s">
        <v>398</v>
      </c>
      <c r="I2" s="601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15" ht="120.6" customHeight="1" thickBot="1" x14ac:dyDescent="0.3">
      <c r="A3" s="587"/>
      <c r="B3" s="258" t="s">
        <v>1202</v>
      </c>
      <c r="C3" s="359"/>
      <c r="D3" s="133">
        <f>Профориентация!D5</f>
        <v>0</v>
      </c>
      <c r="E3" s="205"/>
      <c r="F3" s="595"/>
      <c r="G3" s="595"/>
      <c r="H3" s="595"/>
      <c r="I3" s="602"/>
      <c r="K3" s="257">
        <f>Профориентация!C7</f>
        <v>1</v>
      </c>
      <c r="L3" s="259">
        <f>D3</f>
        <v>0</v>
      </c>
      <c r="M3" s="260">
        <f>L3*100/K3</f>
        <v>0</v>
      </c>
      <c r="N3" s="259">
        <f>E3</f>
        <v>0</v>
      </c>
      <c r="O3" s="261">
        <f>N3*100/K3</f>
        <v>0</v>
      </c>
    </row>
    <row r="4" spans="1:15" ht="36" customHeight="1" thickBot="1" x14ac:dyDescent="0.3">
      <c r="A4" s="588"/>
      <c r="B4" s="262" t="s">
        <v>400</v>
      </c>
      <c r="C4" s="360"/>
      <c r="D4" s="135" t="s">
        <v>402</v>
      </c>
      <c r="E4" s="135" t="s">
        <v>403</v>
      </c>
      <c r="F4" s="596"/>
      <c r="G4" s="596"/>
      <c r="H4" s="596"/>
      <c r="I4" s="603"/>
    </row>
    <row r="5" spans="1:15" ht="44.25" customHeight="1" x14ac:dyDescent="0.25">
      <c r="A5" s="589"/>
      <c r="B5" s="421" t="s">
        <v>783</v>
      </c>
      <c r="C5" s="164" t="s">
        <v>784</v>
      </c>
      <c r="D5" s="193"/>
      <c r="E5" s="193"/>
      <c r="F5" s="592"/>
      <c r="G5" s="592"/>
      <c r="H5" s="592"/>
      <c r="I5" s="606"/>
    </row>
    <row r="6" spans="1:15" ht="30" x14ac:dyDescent="0.25">
      <c r="A6" s="590"/>
      <c r="B6" s="416"/>
      <c r="C6" s="149" t="s">
        <v>735</v>
      </c>
      <c r="D6" s="194"/>
      <c r="E6" s="194"/>
      <c r="F6" s="593"/>
      <c r="G6" s="593"/>
      <c r="H6" s="593"/>
      <c r="I6" s="599"/>
    </row>
    <row r="7" spans="1:15" x14ac:dyDescent="0.25">
      <c r="A7" s="590"/>
      <c r="B7" s="417"/>
      <c r="C7" s="155" t="s">
        <v>782</v>
      </c>
      <c r="D7" s="194"/>
      <c r="E7" s="194"/>
      <c r="F7" s="404"/>
      <c r="G7" s="404"/>
      <c r="H7" s="404"/>
      <c r="I7" s="414"/>
    </row>
    <row r="8" spans="1:15" ht="51" customHeight="1" x14ac:dyDescent="0.25">
      <c r="A8" s="590"/>
      <c r="B8" s="415" t="s">
        <v>785</v>
      </c>
      <c r="C8" s="156" t="s">
        <v>784</v>
      </c>
      <c r="D8" s="194"/>
      <c r="E8" s="194"/>
      <c r="F8" s="515"/>
      <c r="G8" s="515"/>
      <c r="H8" s="515"/>
      <c r="I8" s="525"/>
    </row>
    <row r="9" spans="1:15" ht="30" x14ac:dyDescent="0.25">
      <c r="A9" s="590"/>
      <c r="B9" s="416"/>
      <c r="C9" s="149" t="s">
        <v>735</v>
      </c>
      <c r="D9" s="194"/>
      <c r="E9" s="194"/>
      <c r="F9" s="593"/>
      <c r="G9" s="593"/>
      <c r="H9" s="593"/>
      <c r="I9" s="599"/>
    </row>
    <row r="10" spans="1:15" ht="15.75" thickBot="1" x14ac:dyDescent="0.3">
      <c r="A10" s="591"/>
      <c r="B10" s="597"/>
      <c r="C10" s="140" t="s">
        <v>782</v>
      </c>
      <c r="D10" s="198"/>
      <c r="E10" s="198"/>
      <c r="F10" s="598"/>
      <c r="G10" s="598"/>
      <c r="H10" s="598"/>
      <c r="I10" s="600"/>
    </row>
  </sheetData>
  <sheetProtection algorithmName="SHA-512" hashValue="teU48vYPGnbp5gN2pEvicsoVL2vb2wFqVp47V2U2GkP22JRX7iI7N/5LOdb0KCw5th6seJlab5pY1sOn4Z5bww==" saltValue="Wo5K0nk9TbAatTIwYPqvfw==" spinCount="100000" sheet="1" objects="1" scenarios="1"/>
  <mergeCells count="18">
    <mergeCell ref="I8:I10"/>
    <mergeCell ref="H5:H7"/>
    <mergeCell ref="H2:H4"/>
    <mergeCell ref="I2:I4"/>
    <mergeCell ref="B1:I1"/>
    <mergeCell ref="I5:I7"/>
    <mergeCell ref="H8:H10"/>
    <mergeCell ref="A2:A4"/>
    <mergeCell ref="A5:A10"/>
    <mergeCell ref="B5:B7"/>
    <mergeCell ref="F5:F7"/>
    <mergeCell ref="G5:G7"/>
    <mergeCell ref="C2:C4"/>
    <mergeCell ref="F2:F4"/>
    <mergeCell ref="G2:G4"/>
    <mergeCell ref="B8:B10"/>
    <mergeCell ref="F8:F10"/>
    <mergeCell ref="G8:G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80.7109375" customWidth="1"/>
    <col min="2" max="2" width="59.28515625" customWidth="1"/>
    <col min="3" max="3" width="14" customWidth="1"/>
    <col min="4" max="4" width="17.5703125" customWidth="1"/>
    <col min="6" max="6" width="72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207</v>
      </c>
      <c r="B2" s="527"/>
      <c r="C2" s="528"/>
      <c r="D2" s="285"/>
      <c r="F2" s="24"/>
    </row>
    <row r="3" spans="1:6" ht="21" thickBot="1" x14ac:dyDescent="0.3">
      <c r="A3" s="500" t="s">
        <v>208</v>
      </c>
      <c r="B3" s="501"/>
      <c r="C3" s="502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ht="30" x14ac:dyDescent="0.25">
      <c r="A5" s="282" t="s">
        <v>209</v>
      </c>
      <c r="B5" s="3" t="s">
        <v>214</v>
      </c>
      <c r="C5" s="66">
        <v>0</v>
      </c>
      <c r="D5" s="314"/>
      <c r="F5" s="25" t="s">
        <v>363</v>
      </c>
    </row>
    <row r="6" spans="1:6" ht="30.75" thickBot="1" x14ac:dyDescent="0.3">
      <c r="A6" s="283"/>
      <c r="B6" s="26" t="s">
        <v>210</v>
      </c>
      <c r="C6" s="68">
        <v>1</v>
      </c>
      <c r="D6" s="316"/>
      <c r="F6" s="25" t="s">
        <v>364</v>
      </c>
    </row>
    <row r="7" spans="1:6" ht="30" x14ac:dyDescent="0.25">
      <c r="A7" s="303" t="s">
        <v>211</v>
      </c>
      <c r="B7" s="3" t="s">
        <v>212</v>
      </c>
      <c r="C7" s="66">
        <v>0</v>
      </c>
      <c r="D7" s="314"/>
      <c r="F7" s="24"/>
    </row>
    <row r="8" spans="1:6" ht="30.75" thickBot="1" x14ac:dyDescent="0.3">
      <c r="A8" s="385"/>
      <c r="B8" s="5" t="s">
        <v>213</v>
      </c>
      <c r="C8" s="67">
        <v>1</v>
      </c>
      <c r="D8" s="316"/>
      <c r="F8" s="24"/>
    </row>
    <row r="9" spans="1:6" ht="15.75" thickBot="1" x14ac:dyDescent="0.3">
      <c r="A9" s="22"/>
      <c r="B9" s="61" t="s">
        <v>20</v>
      </c>
      <c r="C9" s="69">
        <f>C6+C8</f>
        <v>2</v>
      </c>
      <c r="D9" s="69">
        <f>SUM(D5:D8)</f>
        <v>0</v>
      </c>
      <c r="F9" s="24"/>
    </row>
  </sheetData>
  <sheetProtection algorithmName="SHA-512" hashValue="f6F7V+51DxZowmy3Q35GpAxY7XIEwT5lT9H16yisMpJ36qyLUc+IwoZgCiU7T6A3oYr9cE3/SM4DRN514gKWPw==" saltValue="O7EWfvXovIKcJEKrXGUbfg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7:A8"/>
    <mergeCell ref="A1:C1"/>
    <mergeCell ref="A2:C2"/>
    <mergeCell ref="A3:C3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22"/>
  <sheetViews>
    <sheetView workbookViewId="0">
      <selection activeCell="D1" sqref="D1:D18"/>
    </sheetView>
  </sheetViews>
  <sheetFormatPr defaultRowHeight="15" x14ac:dyDescent="0.25"/>
  <cols>
    <col min="1" max="1" width="77.5703125" customWidth="1"/>
    <col min="2" max="2" width="69.85546875" customWidth="1"/>
    <col min="3" max="3" width="14.85546875" customWidth="1"/>
    <col min="4" max="4" width="21.42578125" customWidth="1"/>
    <col min="6" max="6" width="70.1406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207</v>
      </c>
      <c r="B2" s="527"/>
      <c r="C2" s="528"/>
      <c r="D2" s="285"/>
      <c r="F2" s="24"/>
    </row>
    <row r="3" spans="1:6" ht="21" thickBot="1" x14ac:dyDescent="0.3">
      <c r="A3" s="500" t="s">
        <v>215</v>
      </c>
      <c r="B3" s="501"/>
      <c r="C3" s="502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ht="15" customHeight="1" x14ac:dyDescent="0.25">
      <c r="A5" s="607" t="s">
        <v>225</v>
      </c>
      <c r="B5" s="70" t="s">
        <v>25</v>
      </c>
      <c r="C5" s="8">
        <v>0</v>
      </c>
      <c r="D5" s="314"/>
      <c r="F5" s="25" t="s">
        <v>367</v>
      </c>
    </row>
    <row r="6" spans="1:6" ht="15.75" thickBot="1" x14ac:dyDescent="0.3">
      <c r="A6" s="326"/>
      <c r="B6" s="71" t="s">
        <v>26</v>
      </c>
      <c r="C6" s="9">
        <v>1</v>
      </c>
      <c r="D6" s="316"/>
      <c r="F6" s="24"/>
    </row>
    <row r="7" spans="1:6" x14ac:dyDescent="0.25">
      <c r="A7" s="607" t="s">
        <v>226</v>
      </c>
      <c r="B7" s="70" t="s">
        <v>25</v>
      </c>
      <c r="C7" s="8">
        <v>0</v>
      </c>
      <c r="D7" s="314"/>
      <c r="F7" s="25" t="s">
        <v>365</v>
      </c>
    </row>
    <row r="8" spans="1:6" ht="15.75" thickBot="1" x14ac:dyDescent="0.3">
      <c r="A8" s="326"/>
      <c r="B8" s="71" t="s">
        <v>26</v>
      </c>
      <c r="C8" s="9">
        <v>1</v>
      </c>
      <c r="D8" s="316"/>
      <c r="F8" s="24"/>
    </row>
    <row r="9" spans="1:6" x14ac:dyDescent="0.25">
      <c r="A9" s="607" t="s">
        <v>1165</v>
      </c>
      <c r="B9" s="70" t="s">
        <v>25</v>
      </c>
      <c r="C9" s="8">
        <v>0</v>
      </c>
      <c r="D9" s="314"/>
      <c r="F9" s="24"/>
    </row>
    <row r="10" spans="1:6" ht="15.75" thickBot="1" x14ac:dyDescent="0.3">
      <c r="A10" s="326"/>
      <c r="B10" s="71" t="s">
        <v>26</v>
      </c>
      <c r="C10" s="9">
        <v>1</v>
      </c>
      <c r="D10" s="316"/>
      <c r="F10" s="24"/>
    </row>
    <row r="11" spans="1:6" ht="30" x14ac:dyDescent="0.25">
      <c r="A11" s="303" t="s">
        <v>217</v>
      </c>
      <c r="B11" s="51" t="s">
        <v>218</v>
      </c>
      <c r="C11" s="8">
        <v>0</v>
      </c>
      <c r="D11" s="314"/>
      <c r="F11" s="24"/>
    </row>
    <row r="12" spans="1:6" ht="30" x14ac:dyDescent="0.25">
      <c r="A12" s="504"/>
      <c r="B12" s="72" t="s">
        <v>219</v>
      </c>
      <c r="C12" s="10">
        <v>1</v>
      </c>
      <c r="D12" s="315"/>
      <c r="F12" s="24"/>
    </row>
    <row r="13" spans="1:6" ht="30" x14ac:dyDescent="0.25">
      <c r="A13" s="504"/>
      <c r="B13" s="72" t="s">
        <v>227</v>
      </c>
      <c r="C13" s="10">
        <v>2</v>
      </c>
      <c r="D13" s="315"/>
      <c r="F13" s="24"/>
    </row>
    <row r="14" spans="1:6" ht="30.75" thickBot="1" x14ac:dyDescent="0.3">
      <c r="A14" s="330"/>
      <c r="B14" s="52" t="s">
        <v>228</v>
      </c>
      <c r="C14" s="9">
        <v>3</v>
      </c>
      <c r="D14" s="316"/>
      <c r="F14" s="24"/>
    </row>
    <row r="15" spans="1:6" x14ac:dyDescent="0.25">
      <c r="A15" s="282" t="s">
        <v>220</v>
      </c>
      <c r="B15" s="3" t="s">
        <v>221</v>
      </c>
      <c r="C15" s="8">
        <v>0</v>
      </c>
      <c r="D15" s="314"/>
      <c r="F15" s="24"/>
    </row>
    <row r="16" spans="1:6" x14ac:dyDescent="0.25">
      <c r="A16" s="288"/>
      <c r="B16" s="2" t="s">
        <v>222</v>
      </c>
      <c r="C16" s="10">
        <v>1</v>
      </c>
      <c r="D16" s="315"/>
      <c r="F16" s="24"/>
    </row>
    <row r="17" spans="1:6" x14ac:dyDescent="0.25">
      <c r="A17" s="288"/>
      <c r="B17" s="2" t="s">
        <v>223</v>
      </c>
      <c r="C17" s="10">
        <v>2</v>
      </c>
      <c r="D17" s="315"/>
      <c r="F17" s="24"/>
    </row>
    <row r="18" spans="1:6" ht="15.75" thickBot="1" x14ac:dyDescent="0.3">
      <c r="A18" s="289"/>
      <c r="B18" s="5" t="s">
        <v>224</v>
      </c>
      <c r="C18" s="11">
        <v>3</v>
      </c>
      <c r="D18" s="316"/>
      <c r="F18" s="24"/>
    </row>
    <row r="19" spans="1:6" ht="15.75" thickBot="1" x14ac:dyDescent="0.3">
      <c r="A19" s="22"/>
      <c r="B19" s="61" t="s">
        <v>20</v>
      </c>
      <c r="C19" s="18">
        <f>C6+C8+C10+C14+C18</f>
        <v>9</v>
      </c>
      <c r="D19" s="18">
        <f>IF(OR(D5=0,D7=0),0,SUM(D5:D15))</f>
        <v>0</v>
      </c>
      <c r="F19" s="24"/>
    </row>
    <row r="20" spans="1:6" x14ac:dyDescent="0.25">
      <c r="B20" s="36"/>
    </row>
    <row r="21" spans="1:6" x14ac:dyDescent="0.25">
      <c r="B21" s="36"/>
    </row>
    <row r="22" spans="1:6" x14ac:dyDescent="0.25">
      <c r="B22" s="36"/>
    </row>
  </sheetData>
  <sheetProtection algorithmName="SHA-512" hashValue="qWjXRJL+NDH6+CMra8Ro4CT5F9GiehphiiNmIlJUtwUJdnJ+rFbU1Mm/0wyFleibxqb64NN95lIpEuAUjFfzfQ==" saltValue="qBMkAx2DX4YzX5TOZvOQCw==" spinCount="100000" sheet="1" objects="1" scenarios="1"/>
  <protectedRanges>
    <protectedRange sqref="D1:D18" name="Диапазон1"/>
  </protectedRanges>
  <mergeCells count="14">
    <mergeCell ref="D7:D8"/>
    <mergeCell ref="D9:D10"/>
    <mergeCell ref="D11:D14"/>
    <mergeCell ref="D15:D18"/>
    <mergeCell ref="A1:C1"/>
    <mergeCell ref="A2:C2"/>
    <mergeCell ref="A3:C3"/>
    <mergeCell ref="D1:D4"/>
    <mergeCell ref="D5:D6"/>
    <mergeCell ref="A15:A18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9"/>
  <sheetViews>
    <sheetView topLeftCell="A7" workbookViewId="0">
      <selection activeCell="D1" sqref="D1:D28"/>
    </sheetView>
  </sheetViews>
  <sheetFormatPr defaultRowHeight="15" x14ac:dyDescent="0.25"/>
  <cols>
    <col min="1" max="1" width="82.5703125" customWidth="1"/>
    <col min="2" max="2" width="58" customWidth="1"/>
    <col min="3" max="3" width="16.5703125" customWidth="1"/>
    <col min="4" max="4" width="15.42578125" customWidth="1"/>
    <col min="6" max="6" width="70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207</v>
      </c>
      <c r="B2" s="527"/>
      <c r="C2" s="528"/>
      <c r="D2" s="285"/>
      <c r="F2" s="24"/>
    </row>
    <row r="3" spans="1:6" ht="21" thickBot="1" x14ac:dyDescent="0.3">
      <c r="A3" s="500" t="s">
        <v>229</v>
      </c>
      <c r="B3" s="501"/>
      <c r="C3" s="502"/>
      <c r="D3" s="285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17"/>
      <c r="F4" s="24"/>
    </row>
    <row r="5" spans="1:6" ht="22.5" x14ac:dyDescent="0.25">
      <c r="A5" s="303" t="s">
        <v>242</v>
      </c>
      <c r="B5" s="3" t="s">
        <v>230</v>
      </c>
      <c r="C5" s="66">
        <v>0</v>
      </c>
      <c r="D5" s="314"/>
      <c r="F5" s="25" t="s">
        <v>366</v>
      </c>
    </row>
    <row r="6" spans="1:6" x14ac:dyDescent="0.25">
      <c r="A6" s="504"/>
      <c r="B6" s="2" t="s">
        <v>235</v>
      </c>
      <c r="C6" s="73">
        <v>1</v>
      </c>
      <c r="D6" s="315"/>
      <c r="F6" s="24"/>
    </row>
    <row r="7" spans="1:6" x14ac:dyDescent="0.25">
      <c r="A7" s="504"/>
      <c r="B7" s="2" t="s">
        <v>231</v>
      </c>
      <c r="C7" s="73">
        <v>2</v>
      </c>
      <c r="D7" s="315"/>
      <c r="F7" s="24"/>
    </row>
    <row r="8" spans="1:6" ht="15.75" thickBot="1" x14ac:dyDescent="0.3">
      <c r="A8" s="330"/>
      <c r="B8" s="7" t="s">
        <v>236</v>
      </c>
      <c r="C8" s="68">
        <v>3</v>
      </c>
      <c r="D8" s="316"/>
      <c r="F8" s="24"/>
    </row>
    <row r="9" spans="1:6" x14ac:dyDescent="0.25">
      <c r="A9" s="303" t="s">
        <v>240</v>
      </c>
      <c r="B9" s="3" t="s">
        <v>230</v>
      </c>
      <c r="C9" s="66">
        <v>0</v>
      </c>
      <c r="D9" s="314"/>
      <c r="F9" s="24"/>
    </row>
    <row r="10" spans="1:6" x14ac:dyDescent="0.25">
      <c r="A10" s="504"/>
      <c r="B10" s="2" t="s">
        <v>237</v>
      </c>
      <c r="C10" s="73">
        <v>1</v>
      </c>
      <c r="D10" s="315"/>
      <c r="F10" s="24"/>
    </row>
    <row r="11" spans="1:6" x14ac:dyDescent="0.25">
      <c r="A11" s="504"/>
      <c r="B11" s="2" t="s">
        <v>231</v>
      </c>
      <c r="C11" s="73">
        <v>2</v>
      </c>
      <c r="D11" s="315"/>
      <c r="F11" s="24"/>
    </row>
    <row r="12" spans="1:6" ht="33.75" customHeight="1" thickBot="1" x14ac:dyDescent="0.3">
      <c r="A12" s="330"/>
      <c r="B12" s="7" t="s">
        <v>238</v>
      </c>
      <c r="C12" s="68">
        <v>3</v>
      </c>
      <c r="D12" s="316"/>
      <c r="F12" s="24"/>
    </row>
    <row r="13" spans="1:6" x14ac:dyDescent="0.25">
      <c r="A13" s="303" t="s">
        <v>241</v>
      </c>
      <c r="B13" s="3" t="s">
        <v>230</v>
      </c>
      <c r="C13" s="66">
        <v>0</v>
      </c>
      <c r="D13" s="314"/>
      <c r="F13" s="24"/>
    </row>
    <row r="14" spans="1:6" x14ac:dyDescent="0.25">
      <c r="A14" s="504"/>
      <c r="B14" s="2" t="s">
        <v>237</v>
      </c>
      <c r="C14" s="73">
        <v>1</v>
      </c>
      <c r="D14" s="315"/>
      <c r="F14" s="24"/>
    </row>
    <row r="15" spans="1:6" x14ac:dyDescent="0.25">
      <c r="A15" s="504"/>
      <c r="B15" s="2" t="s">
        <v>239</v>
      </c>
      <c r="C15" s="73">
        <v>2</v>
      </c>
      <c r="D15" s="315"/>
      <c r="F15" s="24"/>
    </row>
    <row r="16" spans="1:6" ht="37.5" customHeight="1" thickBot="1" x14ac:dyDescent="0.3">
      <c r="A16" s="330"/>
      <c r="B16" s="7" t="s">
        <v>238</v>
      </c>
      <c r="C16" s="68">
        <v>3</v>
      </c>
      <c r="D16" s="316"/>
      <c r="F16" s="24"/>
    </row>
    <row r="17" spans="1:6" ht="37.15" customHeight="1" x14ac:dyDescent="0.25">
      <c r="A17" s="529" t="s">
        <v>243</v>
      </c>
      <c r="B17" s="3" t="s">
        <v>42</v>
      </c>
      <c r="C17" s="66">
        <v>0</v>
      </c>
      <c r="D17" s="314"/>
      <c r="F17" s="24"/>
    </row>
    <row r="18" spans="1:6" ht="31.9" customHeight="1" x14ac:dyDescent="0.25">
      <c r="A18" s="530"/>
      <c r="B18" s="2" t="s">
        <v>232</v>
      </c>
      <c r="C18" s="73">
        <v>1</v>
      </c>
      <c r="D18" s="315"/>
      <c r="F18" s="24"/>
    </row>
    <row r="19" spans="1:6" x14ac:dyDescent="0.25">
      <c r="A19" s="530"/>
      <c r="B19" s="2" t="s">
        <v>233</v>
      </c>
      <c r="C19" s="73">
        <v>2</v>
      </c>
      <c r="D19" s="315"/>
      <c r="F19" s="24"/>
    </row>
    <row r="20" spans="1:6" ht="25.9" customHeight="1" thickBot="1" x14ac:dyDescent="0.3">
      <c r="A20" s="530"/>
      <c r="B20" s="7" t="s">
        <v>234</v>
      </c>
      <c r="C20" s="68">
        <v>3</v>
      </c>
      <c r="D20" s="316"/>
      <c r="F20" s="24"/>
    </row>
    <row r="21" spans="1:6" x14ac:dyDescent="0.25">
      <c r="A21" s="303" t="s">
        <v>244</v>
      </c>
      <c r="B21" s="3" t="s">
        <v>245</v>
      </c>
      <c r="C21" s="66">
        <v>0</v>
      </c>
      <c r="D21" s="314"/>
      <c r="F21" s="101" t="s">
        <v>368</v>
      </c>
    </row>
    <row r="22" spans="1:6" x14ac:dyDescent="0.25">
      <c r="A22" s="504"/>
      <c r="B22" s="2" t="s">
        <v>246</v>
      </c>
      <c r="C22" s="73">
        <v>1</v>
      </c>
      <c r="D22" s="315"/>
      <c r="F22" s="24"/>
    </row>
    <row r="23" spans="1:6" x14ac:dyDescent="0.25">
      <c r="A23" s="504"/>
      <c r="B23" s="2" t="s">
        <v>247</v>
      </c>
      <c r="C23" s="73">
        <v>2</v>
      </c>
      <c r="D23" s="315"/>
      <c r="F23" s="24"/>
    </row>
    <row r="24" spans="1:6" ht="15.75" thickBot="1" x14ac:dyDescent="0.3">
      <c r="A24" s="330"/>
      <c r="B24" s="7" t="s">
        <v>248</v>
      </c>
      <c r="C24" s="68">
        <v>3</v>
      </c>
      <c r="D24" s="316"/>
      <c r="F24" s="24"/>
    </row>
    <row r="25" spans="1:6" x14ac:dyDescent="0.25">
      <c r="A25" s="303" t="s">
        <v>249</v>
      </c>
      <c r="B25" s="3" t="s">
        <v>42</v>
      </c>
      <c r="C25" s="66">
        <v>0</v>
      </c>
      <c r="D25" s="314"/>
      <c r="F25" s="24"/>
    </row>
    <row r="26" spans="1:6" ht="30" x14ac:dyDescent="0.25">
      <c r="A26" s="504"/>
      <c r="B26" s="2" t="s">
        <v>250</v>
      </c>
      <c r="C26" s="73">
        <v>1</v>
      </c>
      <c r="D26" s="315"/>
      <c r="F26" s="24"/>
    </row>
    <row r="27" spans="1:6" ht="30" x14ac:dyDescent="0.25">
      <c r="A27" s="504"/>
      <c r="B27" s="2" t="s">
        <v>251</v>
      </c>
      <c r="C27" s="73">
        <v>2</v>
      </c>
      <c r="D27" s="315"/>
      <c r="F27" s="24"/>
    </row>
    <row r="28" spans="1:6" ht="30.75" thickBot="1" x14ac:dyDescent="0.3">
      <c r="A28" s="330"/>
      <c r="B28" s="7" t="s">
        <v>252</v>
      </c>
      <c r="C28" s="68">
        <v>3</v>
      </c>
      <c r="D28" s="316"/>
      <c r="F28" s="24"/>
    </row>
    <row r="29" spans="1:6" ht="15.75" thickBot="1" x14ac:dyDescent="0.3">
      <c r="A29" s="74"/>
      <c r="B29" s="61" t="s">
        <v>20</v>
      </c>
      <c r="C29" s="75">
        <f>C8+C12+C16+C20+C24+C28</f>
        <v>18</v>
      </c>
      <c r="D29" s="75">
        <f>IF(OR(D5=0,),0,SUM(D5:D25))</f>
        <v>0</v>
      </c>
      <c r="F29" s="24"/>
    </row>
  </sheetData>
  <sheetProtection algorithmName="SHA-512" hashValue="Q0HxZPkK1QIl5Irqb0lNvTSFwmzmuwgcXmBgZtSpCYmWJceMXdX+ONflfovfijp9mUnhr6q9gjdZJFg72hGBvw==" saltValue="IlkPFxVP3pPXUQpjxBGSVg==" spinCount="100000" sheet="1" objects="1" scenarios="1"/>
  <protectedRanges>
    <protectedRange sqref="D21:D28 D1:D16 D17:D20" name="Диапазон1"/>
  </protectedRanges>
  <mergeCells count="16">
    <mergeCell ref="D21:D24"/>
    <mergeCell ref="D25:D28"/>
    <mergeCell ref="D9:D12"/>
    <mergeCell ref="D13:D16"/>
    <mergeCell ref="D17:D20"/>
    <mergeCell ref="A1:C1"/>
    <mergeCell ref="A2:C2"/>
    <mergeCell ref="A3:C3"/>
    <mergeCell ref="D1:D4"/>
    <mergeCell ref="D5:D8"/>
    <mergeCell ref="A25:A28"/>
    <mergeCell ref="A21:A24"/>
    <mergeCell ref="A17:A20"/>
    <mergeCell ref="A5:A8"/>
    <mergeCell ref="A9:A12"/>
    <mergeCell ref="A13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F16"/>
  <sheetViews>
    <sheetView zoomScale="85" zoomScaleNormal="85" workbookViewId="0">
      <selection activeCell="D1" sqref="D1:D15"/>
    </sheetView>
  </sheetViews>
  <sheetFormatPr defaultRowHeight="15" x14ac:dyDescent="0.25"/>
  <cols>
    <col min="1" max="1" width="75.28515625" customWidth="1"/>
    <col min="2" max="2" width="67.7109375" customWidth="1"/>
    <col min="3" max="3" width="17.42578125" customWidth="1"/>
    <col min="4" max="4" width="20" customWidth="1"/>
    <col min="6" max="6" width="63.7109375" customWidth="1"/>
  </cols>
  <sheetData>
    <row r="1" spans="1:6" x14ac:dyDescent="0.25">
      <c r="A1" s="279" t="s">
        <v>14</v>
      </c>
      <c r="B1" s="280"/>
      <c r="C1" s="281"/>
      <c r="D1" s="284" t="s">
        <v>390</v>
      </c>
    </row>
    <row r="2" spans="1:6" x14ac:dyDescent="0.25">
      <c r="A2" s="306" t="s">
        <v>3</v>
      </c>
      <c r="B2" s="307"/>
      <c r="C2" s="308"/>
      <c r="D2" s="285"/>
    </row>
    <row r="3" spans="1:6" ht="25.5" customHeight="1" thickBot="1" x14ac:dyDescent="0.3">
      <c r="A3" s="300" t="s">
        <v>27</v>
      </c>
      <c r="B3" s="301"/>
      <c r="C3" s="302"/>
      <c r="D3" s="285"/>
    </row>
    <row r="4" spans="1:6" ht="32.25" customHeight="1" thickBot="1" x14ac:dyDescent="0.3">
      <c r="A4" s="20" t="s">
        <v>0</v>
      </c>
      <c r="B4" s="21" t="s">
        <v>1</v>
      </c>
      <c r="C4" s="102" t="s">
        <v>2</v>
      </c>
      <c r="D4" s="317"/>
      <c r="F4" s="23" t="s">
        <v>21</v>
      </c>
    </row>
    <row r="5" spans="1:6" x14ac:dyDescent="0.25">
      <c r="A5" s="303" t="s">
        <v>28</v>
      </c>
      <c r="B5" s="310" t="s">
        <v>25</v>
      </c>
      <c r="C5" s="312">
        <v>0</v>
      </c>
      <c r="D5" s="314"/>
      <c r="F5" s="24"/>
    </row>
    <row r="6" spans="1:6" x14ac:dyDescent="0.25">
      <c r="A6" s="304"/>
      <c r="B6" s="311"/>
      <c r="C6" s="313"/>
      <c r="D6" s="315"/>
      <c r="F6" s="24"/>
    </row>
    <row r="7" spans="1:6" x14ac:dyDescent="0.25">
      <c r="A7" s="304"/>
      <c r="B7" s="311"/>
      <c r="C7" s="313"/>
      <c r="D7" s="315"/>
      <c r="F7" s="24"/>
    </row>
    <row r="8" spans="1:6" ht="63" customHeight="1" thickBot="1" x14ac:dyDescent="0.3">
      <c r="A8" s="305"/>
      <c r="B8" s="7" t="s">
        <v>29</v>
      </c>
      <c r="C8" s="9">
        <v>1</v>
      </c>
      <c r="D8" s="316"/>
      <c r="F8" s="24"/>
    </row>
    <row r="9" spans="1:6" ht="24.75" customHeight="1" x14ac:dyDescent="0.25">
      <c r="A9" s="282" t="s">
        <v>30</v>
      </c>
      <c r="B9" s="3" t="s">
        <v>25</v>
      </c>
      <c r="C9" s="8">
        <v>0</v>
      </c>
      <c r="D9" s="314"/>
      <c r="F9" s="25" t="s">
        <v>38</v>
      </c>
    </row>
    <row r="10" spans="1:6" ht="45.75" thickBot="1" x14ac:dyDescent="0.3">
      <c r="A10" s="283"/>
      <c r="B10" s="7" t="s">
        <v>31</v>
      </c>
      <c r="C10" s="9">
        <v>1</v>
      </c>
      <c r="D10" s="316"/>
      <c r="F10" s="25" t="s">
        <v>39</v>
      </c>
    </row>
    <row r="11" spans="1:6" ht="24" customHeight="1" x14ac:dyDescent="0.25">
      <c r="A11" s="282" t="s">
        <v>32</v>
      </c>
      <c r="B11" s="3" t="s">
        <v>25</v>
      </c>
      <c r="C11" s="8">
        <v>0</v>
      </c>
      <c r="D11" s="314"/>
      <c r="F11" s="24"/>
    </row>
    <row r="12" spans="1:6" ht="49.5" customHeight="1" thickBot="1" x14ac:dyDescent="0.3">
      <c r="A12" s="309"/>
      <c r="B12" s="7" t="s">
        <v>26</v>
      </c>
      <c r="C12" s="9">
        <v>1</v>
      </c>
      <c r="D12" s="316"/>
      <c r="F12" s="24"/>
    </row>
    <row r="13" spans="1:6" ht="30" x14ac:dyDescent="0.25">
      <c r="A13" s="282" t="s">
        <v>33</v>
      </c>
      <c r="B13" s="3" t="s">
        <v>34</v>
      </c>
      <c r="C13" s="8">
        <v>0</v>
      </c>
      <c r="D13" s="314"/>
      <c r="F13" s="24"/>
    </row>
    <row r="14" spans="1:6" ht="44.25" x14ac:dyDescent="0.25">
      <c r="A14" s="298"/>
      <c r="B14" s="2" t="s">
        <v>35</v>
      </c>
      <c r="C14" s="10">
        <v>1</v>
      </c>
      <c r="D14" s="315"/>
      <c r="F14" s="24"/>
    </row>
    <row r="15" spans="1:6" ht="45" thickBot="1" x14ac:dyDescent="0.3">
      <c r="A15" s="299"/>
      <c r="B15" s="7" t="s">
        <v>36</v>
      </c>
      <c r="C15" s="9">
        <v>2</v>
      </c>
      <c r="D15" s="316"/>
      <c r="F15" s="24"/>
    </row>
    <row r="16" spans="1:6" ht="22.5" customHeight="1" thickBot="1" x14ac:dyDescent="0.3">
      <c r="A16" s="22"/>
      <c r="B16" s="12" t="s">
        <v>20</v>
      </c>
      <c r="C16" s="18">
        <f>C8+C10+C12+C15</f>
        <v>5</v>
      </c>
      <c r="D16" s="18">
        <f>IF(OR(D5=0,D9=0),0,SUM(D5:D15))</f>
        <v>0</v>
      </c>
      <c r="F16" s="24"/>
    </row>
  </sheetData>
  <sheetProtection algorithmName="SHA-512" hashValue="kaxA4022vtJ8KlF+dD0911boaIIlDOCD3ldPKh/ecAaDBQAQ/r5S8rwdukiqepIbw90n2wd4QWb0eaxUYf/HBA==" saltValue="FnkewFRegcYtFo3yutmVWA==" spinCount="100000" sheet="1" objects="1" scenarios="1"/>
  <protectedRanges>
    <protectedRange sqref="D13:D15 D1:D12" name="Диапазон2"/>
  </protectedRanges>
  <mergeCells count="14">
    <mergeCell ref="D13:D15"/>
    <mergeCell ref="D1:D4"/>
    <mergeCell ref="D5:D8"/>
    <mergeCell ref="D9:D10"/>
    <mergeCell ref="D11:D12"/>
    <mergeCell ref="A13:A15"/>
    <mergeCell ref="A3:C3"/>
    <mergeCell ref="A5:A8"/>
    <mergeCell ref="A2:C2"/>
    <mergeCell ref="A1:C1"/>
    <mergeCell ref="A11:A12"/>
    <mergeCell ref="B5:B7"/>
    <mergeCell ref="C5:C7"/>
    <mergeCell ref="A9:A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X131"/>
  <sheetViews>
    <sheetView topLeftCell="C106" zoomScale="70" zoomScaleNormal="70" workbookViewId="0">
      <selection activeCell="E112" sqref="E112"/>
    </sheetView>
  </sheetViews>
  <sheetFormatPr defaultRowHeight="15" x14ac:dyDescent="0.25"/>
  <cols>
    <col min="1" max="1" width="4.85546875" style="40" customWidth="1"/>
    <col min="2" max="2" width="75.42578125" style="181" customWidth="1"/>
    <col min="3" max="3" width="26.5703125" style="181" customWidth="1"/>
    <col min="4" max="4" width="13.42578125" style="40" customWidth="1"/>
    <col min="5" max="5" width="15.85546875" style="40" customWidth="1"/>
    <col min="6" max="6" width="32.140625" style="181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6.28515625" customWidth="1"/>
    <col min="12" max="12" width="10.42578125" bestFit="1" customWidth="1"/>
  </cols>
  <sheetData>
    <row r="1" spans="1:24" s="192" customFormat="1" ht="43.5" customHeight="1" thickBot="1" x14ac:dyDescent="0.3">
      <c r="A1" s="191"/>
      <c r="B1" s="608" t="s">
        <v>990</v>
      </c>
      <c r="C1" s="609"/>
      <c r="D1" s="609"/>
      <c r="E1" s="609"/>
      <c r="F1" s="609"/>
      <c r="G1" s="609"/>
      <c r="H1" s="609"/>
      <c r="I1" s="609"/>
    </row>
    <row r="2" spans="1:24" ht="60" x14ac:dyDescent="0.25">
      <c r="A2" s="619">
        <v>1</v>
      </c>
      <c r="B2" s="236" t="s">
        <v>393</v>
      </c>
      <c r="C2" s="570" t="s">
        <v>401</v>
      </c>
      <c r="D2" s="235" t="s">
        <v>394</v>
      </c>
      <c r="E2" s="235" t="s">
        <v>395</v>
      </c>
      <c r="F2" s="350" t="s">
        <v>396</v>
      </c>
      <c r="G2" s="350" t="s">
        <v>397</v>
      </c>
      <c r="H2" s="350" t="s">
        <v>398</v>
      </c>
      <c r="I2" s="350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24" ht="69.95" customHeight="1" thickBot="1" x14ac:dyDescent="0.3">
      <c r="A3" s="619"/>
      <c r="B3" s="153" t="s">
        <v>209</v>
      </c>
      <c r="C3" s="359"/>
      <c r="D3" s="133">
        <f>'Условия труда'!D5</f>
        <v>0</v>
      </c>
      <c r="E3" s="205"/>
      <c r="F3" s="350"/>
      <c r="G3" s="350"/>
      <c r="H3" s="350"/>
      <c r="I3" s="350"/>
      <c r="K3" s="174">
        <f>SUM('Условия труда'!C9,'МС и наставничество'!C19,ПК!C29,)</f>
        <v>29</v>
      </c>
      <c r="L3" s="117">
        <f>SUM(D3,D21,D33,D45,D51,D60,D66,D72,D78,D84,D90,D97,D112)</f>
        <v>0</v>
      </c>
      <c r="M3" s="175">
        <f>L3*100/K3</f>
        <v>0</v>
      </c>
      <c r="N3" s="117">
        <f>SUM(E3,E21,E33,E45,E51,E60,E66,E72,E78,E84,E90,E97,E112)</f>
        <v>0</v>
      </c>
      <c r="O3" s="176">
        <f>N3*100/K3</f>
        <v>0</v>
      </c>
    </row>
    <row r="4" spans="1:24" ht="22.5" customHeight="1" thickBot="1" x14ac:dyDescent="0.3">
      <c r="A4" s="619"/>
      <c r="B4" s="236" t="s">
        <v>400</v>
      </c>
      <c r="C4" s="615"/>
      <c r="D4" s="236" t="s">
        <v>402</v>
      </c>
      <c r="E4" s="236" t="s">
        <v>403</v>
      </c>
      <c r="F4" s="350"/>
      <c r="G4" s="350"/>
      <c r="H4" s="350"/>
      <c r="I4" s="350"/>
      <c r="K4" s="490" t="s">
        <v>944</v>
      </c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2"/>
    </row>
    <row r="5" spans="1:24" x14ac:dyDescent="0.25">
      <c r="A5" s="616"/>
      <c r="B5" s="580" t="s">
        <v>991</v>
      </c>
      <c r="C5" s="154" t="s">
        <v>412</v>
      </c>
      <c r="D5" s="194"/>
      <c r="E5" s="194"/>
      <c r="F5" s="610"/>
      <c r="G5" s="610"/>
      <c r="H5" s="610"/>
      <c r="I5" s="610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37">
        <v>12</v>
      </c>
      <c r="X5" s="144">
        <v>13</v>
      </c>
    </row>
    <row r="6" spans="1:24" ht="20.100000000000001" customHeight="1" x14ac:dyDescent="0.25">
      <c r="A6" s="617"/>
      <c r="B6" s="580"/>
      <c r="C6" s="138" t="s">
        <v>410</v>
      </c>
      <c r="D6" s="194"/>
      <c r="E6" s="194"/>
      <c r="F6" s="610"/>
      <c r="G6" s="610"/>
      <c r="H6" s="610"/>
      <c r="I6" s="610"/>
      <c r="K6" s="177" t="s">
        <v>943</v>
      </c>
      <c r="L6" s="139">
        <f>D3</f>
        <v>0</v>
      </c>
      <c r="M6" s="139">
        <f>D21</f>
        <v>0</v>
      </c>
      <c r="N6" s="139">
        <f>D33</f>
        <v>0</v>
      </c>
      <c r="O6" s="139">
        <f>D45</f>
        <v>0</v>
      </c>
      <c r="P6" s="139">
        <f>D51</f>
        <v>0</v>
      </c>
      <c r="Q6" s="139">
        <f>D60</f>
        <v>0</v>
      </c>
      <c r="R6" s="139">
        <f>D66</f>
        <v>0</v>
      </c>
      <c r="S6" s="139">
        <f>D72</f>
        <v>0</v>
      </c>
      <c r="T6" s="139">
        <f>D78</f>
        <v>0</v>
      </c>
      <c r="U6" s="139">
        <f>D84</f>
        <v>0</v>
      </c>
      <c r="V6" s="139">
        <f>D90</f>
        <v>0</v>
      </c>
      <c r="W6" s="139">
        <f>D97</f>
        <v>0</v>
      </c>
      <c r="X6" s="145">
        <f>D112</f>
        <v>0</v>
      </c>
    </row>
    <row r="7" spans="1:24" ht="20.100000000000001" customHeight="1" thickBot="1" x14ac:dyDescent="0.3">
      <c r="A7" s="617"/>
      <c r="B7" s="580"/>
      <c r="C7" s="155" t="s">
        <v>413</v>
      </c>
      <c r="D7" s="194"/>
      <c r="E7" s="194"/>
      <c r="F7" s="610"/>
      <c r="G7" s="610"/>
      <c r="H7" s="610"/>
      <c r="I7" s="610"/>
      <c r="K7" s="178" t="s">
        <v>403</v>
      </c>
      <c r="L7" s="141">
        <f>E3</f>
        <v>0</v>
      </c>
      <c r="M7" s="141">
        <f>E21</f>
        <v>0</v>
      </c>
      <c r="N7" s="141">
        <f>E33</f>
        <v>0</v>
      </c>
      <c r="O7" s="141">
        <f>E45</f>
        <v>0</v>
      </c>
      <c r="P7" s="141">
        <f>E51</f>
        <v>0</v>
      </c>
      <c r="Q7" s="141">
        <f>E60</f>
        <v>0</v>
      </c>
      <c r="R7" s="141">
        <f>E66</f>
        <v>0</v>
      </c>
      <c r="S7" s="141">
        <f>E72</f>
        <v>0</v>
      </c>
      <c r="T7" s="141">
        <f>E78</f>
        <v>0</v>
      </c>
      <c r="U7" s="141">
        <f>E84</f>
        <v>0</v>
      </c>
      <c r="V7" s="141">
        <f>E90</f>
        <v>0</v>
      </c>
      <c r="W7" s="141">
        <f>E97</f>
        <v>0</v>
      </c>
      <c r="X7" s="146">
        <f>E112</f>
        <v>0</v>
      </c>
    </row>
    <row r="8" spans="1:24" ht="20.100000000000001" customHeight="1" x14ac:dyDescent="0.25">
      <c r="A8" s="617"/>
      <c r="B8" s="580" t="s">
        <v>992</v>
      </c>
      <c r="C8" s="154" t="s">
        <v>405</v>
      </c>
      <c r="D8" s="194"/>
      <c r="E8" s="194"/>
      <c r="F8" s="610"/>
      <c r="G8" s="614"/>
      <c r="H8" s="610"/>
      <c r="I8" s="610"/>
    </row>
    <row r="9" spans="1:24" ht="20.100000000000001" customHeight="1" x14ac:dyDescent="0.25">
      <c r="A9" s="617"/>
      <c r="B9" s="580"/>
      <c r="C9" s="138" t="s">
        <v>406</v>
      </c>
      <c r="D9" s="194"/>
      <c r="E9" s="194"/>
      <c r="F9" s="610"/>
      <c r="G9" s="614"/>
      <c r="H9" s="610"/>
      <c r="I9" s="610"/>
    </row>
    <row r="10" spans="1:24" x14ac:dyDescent="0.25">
      <c r="A10" s="617"/>
      <c r="B10" s="580"/>
      <c r="C10" s="155" t="s">
        <v>407</v>
      </c>
      <c r="D10" s="194"/>
      <c r="E10" s="194"/>
      <c r="F10" s="610"/>
      <c r="G10" s="614"/>
      <c r="H10" s="610"/>
      <c r="I10" s="610"/>
    </row>
    <row r="11" spans="1:24" x14ac:dyDescent="0.25">
      <c r="A11" s="617"/>
      <c r="B11" s="580" t="s">
        <v>993</v>
      </c>
      <c r="C11" s="154" t="s">
        <v>405</v>
      </c>
      <c r="D11" s="194"/>
      <c r="E11" s="194"/>
      <c r="F11" s="610"/>
      <c r="G11" s="610"/>
      <c r="H11" s="610"/>
      <c r="I11" s="610"/>
    </row>
    <row r="12" spans="1:24" x14ac:dyDescent="0.25">
      <c r="A12" s="617"/>
      <c r="B12" s="580"/>
      <c r="C12" s="138" t="s">
        <v>406</v>
      </c>
      <c r="D12" s="194"/>
      <c r="E12" s="194"/>
      <c r="F12" s="610"/>
      <c r="G12" s="610"/>
      <c r="H12" s="610"/>
      <c r="I12" s="610"/>
    </row>
    <row r="13" spans="1:24" ht="21" customHeight="1" x14ac:dyDescent="0.25">
      <c r="A13" s="617"/>
      <c r="B13" s="580"/>
      <c r="C13" s="155" t="s">
        <v>407</v>
      </c>
      <c r="D13" s="194"/>
      <c r="E13" s="194"/>
      <c r="F13" s="610"/>
      <c r="G13" s="610"/>
      <c r="H13" s="610"/>
      <c r="I13" s="610"/>
    </row>
    <row r="14" spans="1:24" x14ac:dyDescent="0.25">
      <c r="A14" s="617"/>
      <c r="B14" s="580" t="s">
        <v>994</v>
      </c>
      <c r="C14" s="154" t="s">
        <v>405</v>
      </c>
      <c r="D14" s="194"/>
      <c r="E14" s="194"/>
      <c r="F14" s="610"/>
      <c r="G14" s="610"/>
      <c r="H14" s="610"/>
      <c r="I14" s="610"/>
    </row>
    <row r="15" spans="1:24" x14ac:dyDescent="0.25">
      <c r="A15" s="617"/>
      <c r="B15" s="580"/>
      <c r="C15" s="138" t="s">
        <v>406</v>
      </c>
      <c r="D15" s="194"/>
      <c r="E15" s="194"/>
      <c r="F15" s="610"/>
      <c r="G15" s="610"/>
      <c r="H15" s="610"/>
      <c r="I15" s="610"/>
    </row>
    <row r="16" spans="1:24" ht="51" customHeight="1" x14ac:dyDescent="0.25">
      <c r="A16" s="617"/>
      <c r="B16" s="580"/>
      <c r="C16" s="155" t="s">
        <v>407</v>
      </c>
      <c r="D16" s="194"/>
      <c r="E16" s="194"/>
      <c r="F16" s="610"/>
      <c r="G16" s="610"/>
      <c r="H16" s="610"/>
      <c r="I16" s="610"/>
    </row>
    <row r="17" spans="1:9" x14ac:dyDescent="0.25">
      <c r="A17" s="617"/>
      <c r="B17" s="580" t="s">
        <v>995</v>
      </c>
      <c r="C17" s="154" t="s">
        <v>405</v>
      </c>
      <c r="D17" s="194"/>
      <c r="E17" s="194"/>
      <c r="F17" s="610"/>
      <c r="G17" s="610"/>
      <c r="H17" s="610"/>
      <c r="I17" s="610"/>
    </row>
    <row r="18" spans="1:9" x14ac:dyDescent="0.25">
      <c r="A18" s="617"/>
      <c r="B18" s="580"/>
      <c r="C18" s="138" t="s">
        <v>406</v>
      </c>
      <c r="D18" s="194"/>
      <c r="E18" s="194"/>
      <c r="F18" s="610"/>
      <c r="G18" s="610"/>
      <c r="H18" s="610"/>
      <c r="I18" s="610"/>
    </row>
    <row r="19" spans="1:9" x14ac:dyDescent="0.25">
      <c r="A19" s="618"/>
      <c r="B19" s="580"/>
      <c r="C19" s="155" t="s">
        <v>407</v>
      </c>
      <c r="D19" s="194"/>
      <c r="E19" s="194"/>
      <c r="F19" s="610"/>
      <c r="G19" s="610"/>
      <c r="H19" s="610"/>
      <c r="I19" s="610"/>
    </row>
    <row r="20" spans="1:9" ht="45" x14ac:dyDescent="0.25">
      <c r="A20" s="616">
        <v>2</v>
      </c>
      <c r="B20" s="236" t="s">
        <v>393</v>
      </c>
      <c r="C20" s="570" t="s">
        <v>401</v>
      </c>
      <c r="D20" s="235" t="s">
        <v>394</v>
      </c>
      <c r="E20" s="235" t="s">
        <v>395</v>
      </c>
      <c r="F20" s="350" t="s">
        <v>396</v>
      </c>
      <c r="G20" s="350" t="s">
        <v>397</v>
      </c>
      <c r="H20" s="350" t="s">
        <v>398</v>
      </c>
      <c r="I20" s="350" t="s">
        <v>399</v>
      </c>
    </row>
    <row r="21" spans="1:9" ht="63" x14ac:dyDescent="0.25">
      <c r="A21" s="617"/>
      <c r="B21" s="153" t="s">
        <v>211</v>
      </c>
      <c r="C21" s="359"/>
      <c r="D21" s="133">
        <f>'Условия труда'!D7</f>
        <v>0</v>
      </c>
      <c r="E21" s="205"/>
      <c r="F21" s="350"/>
      <c r="G21" s="350"/>
      <c r="H21" s="350"/>
      <c r="I21" s="350"/>
    </row>
    <row r="22" spans="1:9" x14ac:dyDescent="0.25">
      <c r="A22" s="618"/>
      <c r="B22" s="236" t="s">
        <v>400</v>
      </c>
      <c r="C22" s="615"/>
      <c r="D22" s="236" t="s">
        <v>402</v>
      </c>
      <c r="E22" s="236" t="s">
        <v>403</v>
      </c>
      <c r="F22" s="350"/>
      <c r="G22" s="350"/>
      <c r="H22" s="350"/>
      <c r="I22" s="350"/>
    </row>
    <row r="23" spans="1:9" x14ac:dyDescent="0.25">
      <c r="A23" s="616"/>
      <c r="B23" s="580" t="s">
        <v>996</v>
      </c>
      <c r="C23" s="154" t="s">
        <v>415</v>
      </c>
      <c r="D23" s="194"/>
      <c r="E23" s="194"/>
      <c r="F23" s="610"/>
      <c r="G23" s="610"/>
      <c r="H23" s="610"/>
      <c r="I23" s="610"/>
    </row>
    <row r="24" spans="1:9" x14ac:dyDescent="0.25">
      <c r="A24" s="617"/>
      <c r="B24" s="580"/>
      <c r="C24" s="138" t="s">
        <v>416</v>
      </c>
      <c r="D24" s="194"/>
      <c r="E24" s="194"/>
      <c r="F24" s="610"/>
      <c r="G24" s="610"/>
      <c r="H24" s="610"/>
      <c r="I24" s="610"/>
    </row>
    <row r="25" spans="1:9" ht="18.95" customHeight="1" x14ac:dyDescent="0.25">
      <c r="A25" s="617"/>
      <c r="B25" s="580"/>
      <c r="C25" s="155" t="s">
        <v>409</v>
      </c>
      <c r="D25" s="194"/>
      <c r="E25" s="194"/>
      <c r="F25" s="610"/>
      <c r="G25" s="610"/>
      <c r="H25" s="610"/>
      <c r="I25" s="610"/>
    </row>
    <row r="26" spans="1:9" ht="20.100000000000001" customHeight="1" x14ac:dyDescent="0.25">
      <c r="A26" s="617"/>
      <c r="B26" s="420" t="s">
        <v>997</v>
      </c>
      <c r="C26" s="154" t="s">
        <v>405</v>
      </c>
      <c r="D26" s="194"/>
      <c r="E26" s="194"/>
      <c r="F26" s="610"/>
      <c r="G26" s="610"/>
      <c r="H26" s="610"/>
      <c r="I26" s="610"/>
    </row>
    <row r="27" spans="1:9" ht="19.5" customHeight="1" x14ac:dyDescent="0.25">
      <c r="A27" s="617"/>
      <c r="B27" s="420"/>
      <c r="C27" s="138" t="s">
        <v>406</v>
      </c>
      <c r="D27" s="194"/>
      <c r="E27" s="194"/>
      <c r="F27" s="610"/>
      <c r="G27" s="610"/>
      <c r="H27" s="610"/>
      <c r="I27" s="610"/>
    </row>
    <row r="28" spans="1:9" x14ac:dyDescent="0.25">
      <c r="A28" s="617"/>
      <c r="B28" s="420"/>
      <c r="C28" s="155" t="s">
        <v>407</v>
      </c>
      <c r="D28" s="194"/>
      <c r="E28" s="194"/>
      <c r="F28" s="610"/>
      <c r="G28" s="610"/>
      <c r="H28" s="610"/>
      <c r="I28" s="610"/>
    </row>
    <row r="29" spans="1:9" x14ac:dyDescent="0.25">
      <c r="A29" s="617"/>
      <c r="B29" s="580" t="s">
        <v>998</v>
      </c>
      <c r="C29" s="154" t="s">
        <v>423</v>
      </c>
      <c r="D29" s="194"/>
      <c r="E29" s="194"/>
      <c r="F29" s="610"/>
      <c r="G29" s="610"/>
      <c r="H29" s="610"/>
      <c r="I29" s="610"/>
    </row>
    <row r="30" spans="1:9" x14ac:dyDescent="0.25">
      <c r="A30" s="617"/>
      <c r="B30" s="580"/>
      <c r="C30" s="138" t="s">
        <v>424</v>
      </c>
      <c r="D30" s="194"/>
      <c r="E30" s="194"/>
      <c r="F30" s="610"/>
      <c r="G30" s="610"/>
      <c r="H30" s="610"/>
      <c r="I30" s="610"/>
    </row>
    <row r="31" spans="1:9" x14ac:dyDescent="0.25">
      <c r="A31" s="618"/>
      <c r="B31" s="580"/>
      <c r="C31" s="155" t="s">
        <v>425</v>
      </c>
      <c r="D31" s="194"/>
      <c r="E31" s="194"/>
      <c r="F31" s="610"/>
      <c r="G31" s="610"/>
      <c r="H31" s="610"/>
      <c r="I31" s="610"/>
    </row>
    <row r="32" spans="1:9" ht="45" x14ac:dyDescent="0.25">
      <c r="A32" s="616">
        <v>3</v>
      </c>
      <c r="B32" s="236" t="s">
        <v>393</v>
      </c>
      <c r="C32" s="570" t="s">
        <v>401</v>
      </c>
      <c r="D32" s="235" t="s">
        <v>394</v>
      </c>
      <c r="E32" s="235" t="s">
        <v>395</v>
      </c>
      <c r="F32" s="350" t="s">
        <v>396</v>
      </c>
      <c r="G32" s="350" t="s">
        <v>397</v>
      </c>
      <c r="H32" s="350" t="s">
        <v>398</v>
      </c>
      <c r="I32" s="350" t="s">
        <v>399</v>
      </c>
    </row>
    <row r="33" spans="1:9" ht="31.5" x14ac:dyDescent="0.25">
      <c r="A33" s="617"/>
      <c r="B33" s="153" t="s">
        <v>999</v>
      </c>
      <c r="C33" s="359"/>
      <c r="D33" s="133">
        <f>'МС и наставничество'!D5</f>
        <v>0</v>
      </c>
      <c r="E33" s="205"/>
      <c r="F33" s="350"/>
      <c r="G33" s="350"/>
      <c r="H33" s="350"/>
      <c r="I33" s="350"/>
    </row>
    <row r="34" spans="1:9" x14ac:dyDescent="0.25">
      <c r="A34" s="618"/>
      <c r="B34" s="236" t="s">
        <v>400</v>
      </c>
      <c r="C34" s="615"/>
      <c r="D34" s="236" t="s">
        <v>402</v>
      </c>
      <c r="E34" s="236" t="s">
        <v>403</v>
      </c>
      <c r="F34" s="350"/>
      <c r="G34" s="350"/>
      <c r="H34" s="350"/>
      <c r="I34" s="350"/>
    </row>
    <row r="35" spans="1:9" x14ac:dyDescent="0.25">
      <c r="A35" s="616"/>
      <c r="B35" s="420" t="s">
        <v>1000</v>
      </c>
      <c r="C35" s="154" t="s">
        <v>405</v>
      </c>
      <c r="D35" s="194"/>
      <c r="E35" s="194"/>
      <c r="F35" s="610"/>
      <c r="G35" s="610"/>
      <c r="H35" s="610"/>
      <c r="I35" s="610"/>
    </row>
    <row r="36" spans="1:9" x14ac:dyDescent="0.25">
      <c r="A36" s="617"/>
      <c r="B36" s="420"/>
      <c r="C36" s="138" t="s">
        <v>406</v>
      </c>
      <c r="D36" s="194"/>
      <c r="E36" s="194"/>
      <c r="F36" s="610"/>
      <c r="G36" s="610"/>
      <c r="H36" s="610"/>
      <c r="I36" s="610"/>
    </row>
    <row r="37" spans="1:9" x14ac:dyDescent="0.25">
      <c r="A37" s="617"/>
      <c r="B37" s="420"/>
      <c r="C37" s="155" t="s">
        <v>429</v>
      </c>
      <c r="D37" s="194"/>
      <c r="E37" s="194"/>
      <c r="F37" s="610"/>
      <c r="G37" s="610"/>
      <c r="H37" s="610"/>
      <c r="I37" s="610"/>
    </row>
    <row r="38" spans="1:9" x14ac:dyDescent="0.25">
      <c r="A38" s="617"/>
      <c r="B38" s="420" t="s">
        <v>1001</v>
      </c>
      <c r="C38" s="154" t="s">
        <v>405</v>
      </c>
      <c r="D38" s="194"/>
      <c r="E38" s="194"/>
      <c r="F38" s="610"/>
      <c r="G38" s="610"/>
      <c r="H38" s="610"/>
      <c r="I38" s="610"/>
    </row>
    <row r="39" spans="1:9" x14ac:dyDescent="0.25">
      <c r="A39" s="617"/>
      <c r="B39" s="420"/>
      <c r="C39" s="138" t="s">
        <v>406</v>
      </c>
      <c r="D39" s="194"/>
      <c r="E39" s="194"/>
      <c r="F39" s="610"/>
      <c r="G39" s="610"/>
      <c r="H39" s="610"/>
      <c r="I39" s="610"/>
    </row>
    <row r="40" spans="1:9" x14ac:dyDescent="0.25">
      <c r="A40" s="617"/>
      <c r="B40" s="420"/>
      <c r="C40" s="155" t="s">
        <v>407</v>
      </c>
      <c r="D40" s="194"/>
      <c r="E40" s="194"/>
      <c r="F40" s="610"/>
      <c r="G40" s="610"/>
      <c r="H40" s="610"/>
      <c r="I40" s="610"/>
    </row>
    <row r="41" spans="1:9" x14ac:dyDescent="0.25">
      <c r="A41" s="617"/>
      <c r="B41" s="580" t="s">
        <v>1002</v>
      </c>
      <c r="C41" s="154" t="s">
        <v>405</v>
      </c>
      <c r="D41" s="194"/>
      <c r="E41" s="194"/>
      <c r="F41" s="610"/>
      <c r="G41" s="610"/>
      <c r="H41" s="610"/>
      <c r="I41" s="610"/>
    </row>
    <row r="42" spans="1:9" x14ac:dyDescent="0.25">
      <c r="A42" s="617"/>
      <c r="B42" s="555"/>
      <c r="C42" s="138" t="s">
        <v>406</v>
      </c>
      <c r="D42" s="194"/>
      <c r="E42" s="194"/>
      <c r="F42" s="610"/>
      <c r="G42" s="610"/>
      <c r="H42" s="610"/>
      <c r="I42" s="610"/>
    </row>
    <row r="43" spans="1:9" x14ac:dyDescent="0.25">
      <c r="A43" s="618"/>
      <c r="B43" s="555"/>
      <c r="C43" s="155" t="s">
        <v>407</v>
      </c>
      <c r="D43" s="194"/>
      <c r="E43" s="194"/>
      <c r="F43" s="610"/>
      <c r="G43" s="610"/>
      <c r="H43" s="610"/>
      <c r="I43" s="610"/>
    </row>
    <row r="44" spans="1:9" ht="45" x14ac:dyDescent="0.25">
      <c r="A44" s="616">
        <v>4</v>
      </c>
      <c r="B44" s="236" t="s">
        <v>393</v>
      </c>
      <c r="C44" s="570" t="s">
        <v>401</v>
      </c>
      <c r="D44" s="235" t="s">
        <v>394</v>
      </c>
      <c r="E44" s="235" t="s">
        <v>395</v>
      </c>
      <c r="F44" s="350" t="s">
        <v>396</v>
      </c>
      <c r="G44" s="350" t="s">
        <v>397</v>
      </c>
      <c r="H44" s="350" t="s">
        <v>398</v>
      </c>
      <c r="I44" s="350" t="s">
        <v>399</v>
      </c>
    </row>
    <row r="45" spans="1:9" ht="54" customHeight="1" x14ac:dyDescent="0.25">
      <c r="A45" s="617"/>
      <c r="B45" s="153" t="s">
        <v>1025</v>
      </c>
      <c r="C45" s="359"/>
      <c r="D45" s="133">
        <f>'МС и наставничество'!D7</f>
        <v>0</v>
      </c>
      <c r="E45" s="205"/>
      <c r="F45" s="350"/>
      <c r="G45" s="350"/>
      <c r="H45" s="350"/>
      <c r="I45" s="350"/>
    </row>
    <row r="46" spans="1:9" x14ac:dyDescent="0.25">
      <c r="A46" s="618"/>
      <c r="B46" s="236" t="s">
        <v>400</v>
      </c>
      <c r="C46" s="615"/>
      <c r="D46" s="236" t="s">
        <v>402</v>
      </c>
      <c r="E46" s="236" t="s">
        <v>403</v>
      </c>
      <c r="F46" s="350"/>
      <c r="G46" s="350"/>
      <c r="H46" s="350"/>
      <c r="I46" s="350"/>
    </row>
    <row r="47" spans="1:9" x14ac:dyDescent="0.25">
      <c r="A47" s="616"/>
      <c r="B47" s="580" t="s">
        <v>1003</v>
      </c>
      <c r="C47" s="154" t="s">
        <v>405</v>
      </c>
      <c r="D47" s="194"/>
      <c r="E47" s="194"/>
      <c r="F47" s="610"/>
      <c r="G47" s="610"/>
      <c r="H47" s="610"/>
      <c r="I47" s="610"/>
    </row>
    <row r="48" spans="1:9" x14ac:dyDescent="0.25">
      <c r="A48" s="617"/>
      <c r="B48" s="583"/>
      <c r="C48" s="138" t="s">
        <v>406</v>
      </c>
      <c r="D48" s="194"/>
      <c r="E48" s="194"/>
      <c r="F48" s="610"/>
      <c r="G48" s="610"/>
      <c r="H48" s="610"/>
      <c r="I48" s="610"/>
    </row>
    <row r="49" spans="1:9" ht="102" customHeight="1" x14ac:dyDescent="0.25">
      <c r="A49" s="618"/>
      <c r="B49" s="583"/>
      <c r="C49" s="155" t="s">
        <v>407</v>
      </c>
      <c r="D49" s="194"/>
      <c r="E49" s="194"/>
      <c r="F49" s="610"/>
      <c r="G49" s="610"/>
      <c r="H49" s="610"/>
      <c r="I49" s="610"/>
    </row>
    <row r="50" spans="1:9" ht="45" x14ac:dyDescent="0.25">
      <c r="A50" s="616">
        <v>5</v>
      </c>
      <c r="B50" s="236" t="s">
        <v>393</v>
      </c>
      <c r="C50" s="570" t="s">
        <v>401</v>
      </c>
      <c r="D50" s="235" t="s">
        <v>394</v>
      </c>
      <c r="E50" s="235" t="s">
        <v>395</v>
      </c>
      <c r="F50" s="350" t="s">
        <v>396</v>
      </c>
      <c r="G50" s="350" t="s">
        <v>397</v>
      </c>
      <c r="H50" s="350" t="s">
        <v>398</v>
      </c>
      <c r="I50" s="350" t="s">
        <v>399</v>
      </c>
    </row>
    <row r="51" spans="1:9" ht="44.25" customHeight="1" x14ac:dyDescent="0.25">
      <c r="A51" s="617"/>
      <c r="B51" s="153" t="s">
        <v>1196</v>
      </c>
      <c r="C51" s="359"/>
      <c r="D51" s="133">
        <f>'МС и наставничество'!D9</f>
        <v>0</v>
      </c>
      <c r="E51" s="205"/>
      <c r="F51" s="350"/>
      <c r="G51" s="350"/>
      <c r="H51" s="350"/>
      <c r="I51" s="350"/>
    </row>
    <row r="52" spans="1:9" x14ac:dyDescent="0.25">
      <c r="A52" s="618"/>
      <c r="B52" s="236" t="s">
        <v>400</v>
      </c>
      <c r="C52" s="615"/>
      <c r="D52" s="236" t="s">
        <v>402</v>
      </c>
      <c r="E52" s="236" t="s">
        <v>403</v>
      </c>
      <c r="F52" s="350"/>
      <c r="G52" s="350"/>
      <c r="H52" s="350"/>
      <c r="I52" s="350"/>
    </row>
    <row r="53" spans="1:9" x14ac:dyDescent="0.25">
      <c r="A53" s="616"/>
      <c r="B53" s="611" t="s">
        <v>1026</v>
      </c>
      <c r="C53" s="154" t="s">
        <v>405</v>
      </c>
      <c r="D53" s="194"/>
      <c r="E53" s="194"/>
      <c r="F53" s="238"/>
      <c r="G53" s="238"/>
      <c r="H53" s="238"/>
      <c r="I53" s="238"/>
    </row>
    <row r="54" spans="1:9" x14ac:dyDescent="0.25">
      <c r="A54" s="617"/>
      <c r="B54" s="611"/>
      <c r="C54" s="138" t="s">
        <v>406</v>
      </c>
      <c r="D54" s="194"/>
      <c r="E54" s="194"/>
      <c r="F54" s="238"/>
      <c r="G54" s="238"/>
      <c r="H54" s="238"/>
      <c r="I54" s="238"/>
    </row>
    <row r="55" spans="1:9" ht="30" customHeight="1" x14ac:dyDescent="0.25">
      <c r="A55" s="617"/>
      <c r="B55" s="611"/>
      <c r="C55" s="155" t="s">
        <v>407</v>
      </c>
      <c r="D55" s="194"/>
      <c r="E55" s="194"/>
      <c r="F55" s="238"/>
      <c r="G55" s="238"/>
      <c r="H55" s="238"/>
      <c r="I55" s="238"/>
    </row>
    <row r="56" spans="1:9" x14ac:dyDescent="0.25">
      <c r="A56" s="617"/>
      <c r="B56" s="611" t="s">
        <v>1027</v>
      </c>
      <c r="C56" s="154" t="s">
        <v>405</v>
      </c>
      <c r="D56" s="194"/>
      <c r="E56" s="194"/>
      <c r="F56" s="238"/>
      <c r="G56" s="238"/>
      <c r="H56" s="238"/>
      <c r="I56" s="238"/>
    </row>
    <row r="57" spans="1:9" x14ac:dyDescent="0.25">
      <c r="A57" s="617"/>
      <c r="B57" s="611"/>
      <c r="C57" s="138" t="s">
        <v>406</v>
      </c>
      <c r="D57" s="194"/>
      <c r="E57" s="194"/>
      <c r="F57" s="238"/>
      <c r="G57" s="238"/>
      <c r="H57" s="238"/>
      <c r="I57" s="238"/>
    </row>
    <row r="58" spans="1:9" ht="33" customHeight="1" x14ac:dyDescent="0.25">
      <c r="A58" s="618"/>
      <c r="B58" s="611"/>
      <c r="C58" s="155" t="s">
        <v>407</v>
      </c>
      <c r="D58" s="194"/>
      <c r="E58" s="194"/>
      <c r="F58" s="238"/>
      <c r="G58" s="238"/>
      <c r="H58" s="238"/>
      <c r="I58" s="238"/>
    </row>
    <row r="59" spans="1:9" ht="42" customHeight="1" x14ac:dyDescent="0.25">
      <c r="A59" s="616">
        <v>6</v>
      </c>
      <c r="B59" s="236" t="s">
        <v>393</v>
      </c>
      <c r="C59" s="570" t="s">
        <v>401</v>
      </c>
      <c r="D59" s="235" t="s">
        <v>394</v>
      </c>
      <c r="E59" s="235" t="s">
        <v>395</v>
      </c>
      <c r="F59" s="350" t="s">
        <v>396</v>
      </c>
      <c r="G59" s="350" t="s">
        <v>397</v>
      </c>
      <c r="H59" s="350" t="s">
        <v>398</v>
      </c>
      <c r="I59" s="350" t="s">
        <v>399</v>
      </c>
    </row>
    <row r="60" spans="1:9" ht="33" customHeight="1" x14ac:dyDescent="0.25">
      <c r="A60" s="617"/>
      <c r="B60" s="153" t="s">
        <v>217</v>
      </c>
      <c r="C60" s="359"/>
      <c r="D60" s="133">
        <f>'МС и наставничество'!D11</f>
        <v>0</v>
      </c>
      <c r="E60" s="205"/>
      <c r="F60" s="350"/>
      <c r="G60" s="350"/>
      <c r="H60" s="350"/>
      <c r="I60" s="350"/>
    </row>
    <row r="61" spans="1:9" ht="33" customHeight="1" x14ac:dyDescent="0.25">
      <c r="A61" s="618"/>
      <c r="B61" s="236" t="s">
        <v>400</v>
      </c>
      <c r="C61" s="615"/>
      <c r="D61" s="236" t="s">
        <v>402</v>
      </c>
      <c r="E61" s="236" t="s">
        <v>403</v>
      </c>
      <c r="F61" s="350"/>
      <c r="G61" s="350"/>
      <c r="H61" s="350"/>
      <c r="I61" s="350"/>
    </row>
    <row r="62" spans="1:9" x14ac:dyDescent="0.25">
      <c r="A62" s="616"/>
      <c r="B62" s="580" t="s">
        <v>1004</v>
      </c>
      <c r="C62" s="154" t="s">
        <v>405</v>
      </c>
      <c r="D62" s="194"/>
      <c r="E62" s="194"/>
      <c r="F62" s="610"/>
      <c r="G62" s="610"/>
      <c r="H62" s="610"/>
      <c r="I62" s="610"/>
    </row>
    <row r="63" spans="1:9" x14ac:dyDescent="0.25">
      <c r="A63" s="617"/>
      <c r="B63" s="583"/>
      <c r="C63" s="138" t="s">
        <v>406</v>
      </c>
      <c r="D63" s="194"/>
      <c r="E63" s="194"/>
      <c r="F63" s="610"/>
      <c r="G63" s="610"/>
      <c r="H63" s="610"/>
      <c r="I63" s="610"/>
    </row>
    <row r="64" spans="1:9" ht="35.25" customHeight="1" x14ac:dyDescent="0.25">
      <c r="A64" s="618"/>
      <c r="B64" s="583"/>
      <c r="C64" s="155" t="s">
        <v>407</v>
      </c>
      <c r="D64" s="194"/>
      <c r="E64" s="194"/>
      <c r="F64" s="610"/>
      <c r="G64" s="610"/>
      <c r="H64" s="610"/>
      <c r="I64" s="610"/>
    </row>
    <row r="65" spans="1:9" ht="45" x14ac:dyDescent="0.25">
      <c r="A65" s="616">
        <v>7</v>
      </c>
      <c r="B65" s="236" t="s">
        <v>393</v>
      </c>
      <c r="C65" s="570" t="s">
        <v>401</v>
      </c>
      <c r="D65" s="235" t="s">
        <v>394</v>
      </c>
      <c r="E65" s="235" t="s">
        <v>395</v>
      </c>
      <c r="F65" s="350" t="s">
        <v>396</v>
      </c>
      <c r="G65" s="350" t="s">
        <v>397</v>
      </c>
      <c r="H65" s="350" t="s">
        <v>398</v>
      </c>
      <c r="I65" s="350" t="s">
        <v>399</v>
      </c>
    </row>
    <row r="66" spans="1:9" ht="31.5" x14ac:dyDescent="0.25">
      <c r="A66" s="617"/>
      <c r="B66" s="153" t="s">
        <v>220</v>
      </c>
      <c r="C66" s="359"/>
      <c r="D66" s="133">
        <f>'МС и наставничество'!D15</f>
        <v>0</v>
      </c>
      <c r="E66" s="205"/>
      <c r="F66" s="350"/>
      <c r="G66" s="350"/>
      <c r="H66" s="350"/>
      <c r="I66" s="350"/>
    </row>
    <row r="67" spans="1:9" ht="45.75" customHeight="1" x14ac:dyDescent="0.25">
      <c r="A67" s="618"/>
      <c r="B67" s="236" t="s">
        <v>400</v>
      </c>
      <c r="C67" s="615"/>
      <c r="D67" s="236" t="s">
        <v>402</v>
      </c>
      <c r="E67" s="236" t="s">
        <v>403</v>
      </c>
      <c r="F67" s="350"/>
      <c r="G67" s="350"/>
      <c r="H67" s="350"/>
      <c r="I67" s="350"/>
    </row>
    <row r="68" spans="1:9" x14ac:dyDescent="0.25">
      <c r="A68" s="616"/>
      <c r="B68" s="580" t="s">
        <v>1005</v>
      </c>
      <c r="C68" s="154" t="s">
        <v>1006</v>
      </c>
      <c r="D68" s="194"/>
      <c r="E68" s="194"/>
      <c r="F68" s="610"/>
      <c r="G68" s="610"/>
      <c r="H68" s="610"/>
      <c r="I68" s="610"/>
    </row>
    <row r="69" spans="1:9" x14ac:dyDescent="0.25">
      <c r="A69" s="617"/>
      <c r="B69" s="580"/>
      <c r="C69" s="138" t="s">
        <v>1007</v>
      </c>
      <c r="D69" s="194"/>
      <c r="E69" s="194"/>
      <c r="F69" s="610"/>
      <c r="G69" s="610"/>
      <c r="H69" s="610"/>
      <c r="I69" s="610"/>
    </row>
    <row r="70" spans="1:9" x14ac:dyDescent="0.25">
      <c r="A70" s="618"/>
      <c r="B70" s="580"/>
      <c r="C70" s="155" t="s">
        <v>421</v>
      </c>
      <c r="D70" s="194"/>
      <c r="E70" s="194"/>
      <c r="F70" s="610"/>
      <c r="G70" s="610"/>
      <c r="H70" s="610"/>
      <c r="I70" s="610"/>
    </row>
    <row r="71" spans="1:9" ht="45" x14ac:dyDescent="0.25">
      <c r="A71" s="616">
        <v>8</v>
      </c>
      <c r="B71" s="236" t="s">
        <v>393</v>
      </c>
      <c r="C71" s="570" t="s">
        <v>401</v>
      </c>
      <c r="D71" s="235" t="s">
        <v>394</v>
      </c>
      <c r="E71" s="235" t="s">
        <v>395</v>
      </c>
      <c r="F71" s="350" t="s">
        <v>396</v>
      </c>
      <c r="G71" s="350" t="s">
        <v>397</v>
      </c>
      <c r="H71" s="350" t="s">
        <v>398</v>
      </c>
      <c r="I71" s="350" t="s">
        <v>399</v>
      </c>
    </row>
    <row r="72" spans="1:9" ht="78.75" x14ac:dyDescent="0.25">
      <c r="A72" s="617"/>
      <c r="B72" s="153" t="s">
        <v>1008</v>
      </c>
      <c r="C72" s="359"/>
      <c r="D72" s="133">
        <f>ПК!D5</f>
        <v>0</v>
      </c>
      <c r="E72" s="205"/>
      <c r="F72" s="350"/>
      <c r="G72" s="350"/>
      <c r="H72" s="350"/>
      <c r="I72" s="350"/>
    </row>
    <row r="73" spans="1:9" x14ac:dyDescent="0.25">
      <c r="A73" s="618"/>
      <c r="B73" s="236" t="s">
        <v>400</v>
      </c>
      <c r="C73" s="615"/>
      <c r="D73" s="236" t="s">
        <v>402</v>
      </c>
      <c r="E73" s="236" t="s">
        <v>403</v>
      </c>
      <c r="F73" s="350"/>
      <c r="G73" s="350"/>
      <c r="H73" s="350"/>
      <c r="I73" s="350"/>
    </row>
    <row r="74" spans="1:9" x14ac:dyDescent="0.25">
      <c r="A74" s="616"/>
      <c r="B74" s="420" t="s">
        <v>1009</v>
      </c>
      <c r="C74" s="154" t="s">
        <v>1006</v>
      </c>
      <c r="D74" s="194"/>
      <c r="E74" s="194"/>
      <c r="F74" s="610"/>
      <c r="G74" s="610"/>
      <c r="H74" s="610"/>
      <c r="I74" s="610"/>
    </row>
    <row r="75" spans="1:9" x14ac:dyDescent="0.25">
      <c r="A75" s="617"/>
      <c r="B75" s="555"/>
      <c r="C75" s="138" t="s">
        <v>420</v>
      </c>
      <c r="D75" s="194"/>
      <c r="E75" s="194"/>
      <c r="F75" s="610"/>
      <c r="G75" s="610"/>
      <c r="H75" s="610"/>
      <c r="I75" s="610"/>
    </row>
    <row r="76" spans="1:9" x14ac:dyDescent="0.25">
      <c r="A76" s="618"/>
      <c r="B76" s="555"/>
      <c r="C76" s="155" t="s">
        <v>421</v>
      </c>
      <c r="D76" s="194"/>
      <c r="E76" s="194"/>
      <c r="F76" s="610"/>
      <c r="G76" s="610"/>
      <c r="H76" s="610"/>
      <c r="I76" s="610"/>
    </row>
    <row r="77" spans="1:9" ht="45" x14ac:dyDescent="0.25">
      <c r="A77" s="616">
        <v>9</v>
      </c>
      <c r="B77" s="236" t="s">
        <v>393</v>
      </c>
      <c r="C77" s="570" t="s">
        <v>401</v>
      </c>
      <c r="D77" s="235" t="s">
        <v>394</v>
      </c>
      <c r="E77" s="235" t="s">
        <v>395</v>
      </c>
      <c r="F77" s="350" t="s">
        <v>396</v>
      </c>
      <c r="G77" s="350" t="s">
        <v>397</v>
      </c>
      <c r="H77" s="350" t="s">
        <v>398</v>
      </c>
      <c r="I77" s="350" t="s">
        <v>399</v>
      </c>
    </row>
    <row r="78" spans="1:9" ht="78.75" x14ac:dyDescent="0.25">
      <c r="A78" s="617"/>
      <c r="B78" s="153" t="s">
        <v>1010</v>
      </c>
      <c r="C78" s="359"/>
      <c r="D78" s="133">
        <f>ПК!D9</f>
        <v>0</v>
      </c>
      <c r="E78" s="205"/>
      <c r="F78" s="350"/>
      <c r="G78" s="350"/>
      <c r="H78" s="350"/>
      <c r="I78" s="350"/>
    </row>
    <row r="79" spans="1:9" x14ac:dyDescent="0.25">
      <c r="A79" s="618"/>
      <c r="B79" s="236" t="s">
        <v>400</v>
      </c>
      <c r="C79" s="615"/>
      <c r="D79" s="236" t="s">
        <v>402</v>
      </c>
      <c r="E79" s="236" t="s">
        <v>403</v>
      </c>
      <c r="F79" s="350"/>
      <c r="G79" s="350"/>
      <c r="H79" s="350"/>
      <c r="I79" s="350"/>
    </row>
    <row r="80" spans="1:9" x14ac:dyDescent="0.25">
      <c r="A80" s="616"/>
      <c r="B80" s="612" t="s">
        <v>1011</v>
      </c>
      <c r="C80" s="154" t="s">
        <v>1012</v>
      </c>
      <c r="D80" s="194"/>
      <c r="E80" s="194"/>
      <c r="F80" s="610"/>
      <c r="G80" s="610"/>
      <c r="H80" s="610"/>
      <c r="I80" s="610"/>
    </row>
    <row r="81" spans="1:9" x14ac:dyDescent="0.25">
      <c r="A81" s="617"/>
      <c r="B81" s="613"/>
      <c r="C81" s="138" t="s">
        <v>420</v>
      </c>
      <c r="D81" s="194"/>
      <c r="E81" s="194"/>
      <c r="F81" s="610"/>
      <c r="G81" s="610"/>
      <c r="H81" s="610"/>
      <c r="I81" s="610"/>
    </row>
    <row r="82" spans="1:9" x14ac:dyDescent="0.25">
      <c r="A82" s="618"/>
      <c r="B82" s="613"/>
      <c r="C82" s="155" t="s">
        <v>421</v>
      </c>
      <c r="D82" s="194"/>
      <c r="E82" s="194"/>
      <c r="F82" s="610"/>
      <c r="G82" s="610"/>
      <c r="H82" s="610"/>
      <c r="I82" s="610"/>
    </row>
    <row r="83" spans="1:9" ht="45" x14ac:dyDescent="0.25">
      <c r="A83" s="616">
        <v>10</v>
      </c>
      <c r="B83" s="236" t="s">
        <v>393</v>
      </c>
      <c r="C83" s="570" t="s">
        <v>401</v>
      </c>
      <c r="D83" s="235" t="s">
        <v>394</v>
      </c>
      <c r="E83" s="235" t="s">
        <v>395</v>
      </c>
      <c r="F83" s="350" t="s">
        <v>396</v>
      </c>
      <c r="G83" s="350" t="s">
        <v>397</v>
      </c>
      <c r="H83" s="350" t="s">
        <v>398</v>
      </c>
      <c r="I83" s="350" t="s">
        <v>399</v>
      </c>
    </row>
    <row r="84" spans="1:9" ht="47.25" x14ac:dyDescent="0.25">
      <c r="A84" s="617"/>
      <c r="B84" s="153" t="s">
        <v>1013</v>
      </c>
      <c r="C84" s="359"/>
      <c r="D84" s="133">
        <f>ПК!D13</f>
        <v>0</v>
      </c>
      <c r="E84" s="205"/>
      <c r="F84" s="350"/>
      <c r="G84" s="350"/>
      <c r="H84" s="350"/>
      <c r="I84" s="350"/>
    </row>
    <row r="85" spans="1:9" ht="26.25" customHeight="1" x14ac:dyDescent="0.25">
      <c r="A85" s="618"/>
      <c r="B85" s="236" t="s">
        <v>400</v>
      </c>
      <c r="C85" s="615"/>
      <c r="D85" s="236" t="s">
        <v>402</v>
      </c>
      <c r="E85" s="236" t="s">
        <v>403</v>
      </c>
      <c r="F85" s="350"/>
      <c r="G85" s="350"/>
      <c r="H85" s="350"/>
      <c r="I85" s="350"/>
    </row>
    <row r="86" spans="1:9" x14ac:dyDescent="0.25">
      <c r="A86" s="616"/>
      <c r="B86" s="553" t="s">
        <v>1014</v>
      </c>
      <c r="C86" s="154" t="s">
        <v>1015</v>
      </c>
      <c r="D86" s="194"/>
      <c r="E86" s="194"/>
      <c r="F86" s="610"/>
      <c r="G86" s="610"/>
      <c r="H86" s="610"/>
      <c r="I86" s="610"/>
    </row>
    <row r="87" spans="1:9" x14ac:dyDescent="0.25">
      <c r="A87" s="617"/>
      <c r="B87" s="551"/>
      <c r="C87" s="138" t="s">
        <v>1016</v>
      </c>
      <c r="D87" s="194"/>
      <c r="E87" s="194"/>
      <c r="F87" s="610"/>
      <c r="G87" s="610"/>
      <c r="H87" s="610"/>
      <c r="I87" s="610"/>
    </row>
    <row r="88" spans="1:9" x14ac:dyDescent="0.25">
      <c r="A88" s="618"/>
      <c r="B88" s="551"/>
      <c r="C88" s="155" t="s">
        <v>1017</v>
      </c>
      <c r="D88" s="194"/>
      <c r="E88" s="194"/>
      <c r="F88" s="610"/>
      <c r="G88" s="610"/>
      <c r="H88" s="610"/>
      <c r="I88" s="610"/>
    </row>
    <row r="89" spans="1:9" ht="45" x14ac:dyDescent="0.25">
      <c r="A89" s="616">
        <v>11</v>
      </c>
      <c r="B89" s="236" t="s">
        <v>393</v>
      </c>
      <c r="C89" s="570" t="s">
        <v>401</v>
      </c>
      <c r="D89" s="235" t="s">
        <v>394</v>
      </c>
      <c r="E89" s="235" t="s">
        <v>395</v>
      </c>
      <c r="F89" s="350" t="s">
        <v>396</v>
      </c>
      <c r="G89" s="350" t="s">
        <v>397</v>
      </c>
      <c r="H89" s="350" t="s">
        <v>398</v>
      </c>
      <c r="I89" s="350" t="s">
        <v>399</v>
      </c>
    </row>
    <row r="90" spans="1:9" ht="63" x14ac:dyDescent="0.25">
      <c r="A90" s="617"/>
      <c r="B90" s="153" t="s">
        <v>1018</v>
      </c>
      <c r="C90" s="359"/>
      <c r="D90" s="133">
        <f>ПК!D17</f>
        <v>0</v>
      </c>
      <c r="E90" s="205"/>
      <c r="F90" s="350"/>
      <c r="G90" s="350"/>
      <c r="H90" s="350"/>
      <c r="I90" s="350"/>
    </row>
    <row r="91" spans="1:9" ht="38.25" customHeight="1" x14ac:dyDescent="0.25">
      <c r="A91" s="618"/>
      <c r="B91" s="236" t="s">
        <v>400</v>
      </c>
      <c r="C91" s="615"/>
      <c r="D91" s="236" t="s">
        <v>402</v>
      </c>
      <c r="E91" s="236" t="s">
        <v>403</v>
      </c>
      <c r="F91" s="350"/>
      <c r="G91" s="350"/>
      <c r="H91" s="350"/>
      <c r="I91" s="350"/>
    </row>
    <row r="92" spans="1:9" ht="38.25" customHeight="1" x14ac:dyDescent="0.25">
      <c r="A92" s="616"/>
      <c r="B92" s="553" t="s">
        <v>1019</v>
      </c>
      <c r="C92" s="154" t="s">
        <v>1012</v>
      </c>
      <c r="D92" s="194"/>
      <c r="E92" s="194"/>
      <c r="F92" s="610"/>
      <c r="G92" s="610"/>
      <c r="H92" s="610"/>
      <c r="I92" s="610"/>
    </row>
    <row r="93" spans="1:9" ht="61.5" customHeight="1" x14ac:dyDescent="0.25">
      <c r="A93" s="617"/>
      <c r="B93" s="551"/>
      <c r="C93" s="138" t="s">
        <v>1020</v>
      </c>
      <c r="D93" s="194"/>
      <c r="E93" s="194"/>
      <c r="F93" s="610"/>
      <c r="G93" s="610"/>
      <c r="H93" s="610"/>
      <c r="I93" s="610"/>
    </row>
    <row r="94" spans="1:9" ht="38.25" customHeight="1" x14ac:dyDescent="0.25">
      <c r="A94" s="618"/>
      <c r="B94" s="551"/>
      <c r="C94" s="155" t="s">
        <v>1017</v>
      </c>
      <c r="D94" s="194"/>
      <c r="E94" s="194"/>
      <c r="F94" s="610"/>
      <c r="G94" s="610"/>
      <c r="H94" s="610"/>
      <c r="I94" s="610"/>
    </row>
    <row r="95" spans="1:9" ht="45" x14ac:dyDescent="0.25">
      <c r="A95" s="240">
        <v>12</v>
      </c>
      <c r="B95" s="236" t="s">
        <v>393</v>
      </c>
      <c r="C95" s="147" t="s">
        <v>401</v>
      </c>
      <c r="D95" s="235" t="s">
        <v>394</v>
      </c>
      <c r="E95" s="235" t="s">
        <v>395</v>
      </c>
      <c r="F95" s="235" t="s">
        <v>396</v>
      </c>
      <c r="G95" s="235" t="s">
        <v>397</v>
      </c>
      <c r="H95" s="235" t="s">
        <v>398</v>
      </c>
      <c r="I95" s="235" t="s">
        <v>399</v>
      </c>
    </row>
    <row r="96" spans="1:9" ht="45" x14ac:dyDescent="0.25">
      <c r="A96" s="616">
        <v>14</v>
      </c>
      <c r="B96" s="236" t="s">
        <v>393</v>
      </c>
      <c r="C96" s="570" t="s">
        <v>401</v>
      </c>
      <c r="D96" s="235" t="s">
        <v>394</v>
      </c>
      <c r="E96" s="235" t="s">
        <v>395</v>
      </c>
      <c r="F96" s="350" t="s">
        <v>396</v>
      </c>
      <c r="G96" s="350" t="s">
        <v>397</v>
      </c>
      <c r="H96" s="350" t="s">
        <v>398</v>
      </c>
      <c r="I96" s="350" t="s">
        <v>399</v>
      </c>
    </row>
    <row r="97" spans="1:9" ht="28.5" customHeight="1" x14ac:dyDescent="0.25">
      <c r="A97" s="617"/>
      <c r="B97" s="153" t="s">
        <v>244</v>
      </c>
      <c r="C97" s="359"/>
      <c r="D97" s="133">
        <f>ПК!D21</f>
        <v>0</v>
      </c>
      <c r="E97" s="205"/>
      <c r="F97" s="350"/>
      <c r="G97" s="350"/>
      <c r="H97" s="350"/>
      <c r="I97" s="350"/>
    </row>
    <row r="98" spans="1:9" x14ac:dyDescent="0.25">
      <c r="A98" s="618"/>
      <c r="B98" s="236" t="s">
        <v>400</v>
      </c>
      <c r="C98" s="615"/>
      <c r="D98" s="236" t="s">
        <v>402</v>
      </c>
      <c r="E98" s="236" t="s">
        <v>403</v>
      </c>
      <c r="F98" s="350"/>
      <c r="G98" s="350"/>
      <c r="H98" s="350"/>
      <c r="I98" s="350"/>
    </row>
    <row r="99" spans="1:9" x14ac:dyDescent="0.25">
      <c r="A99" s="616"/>
      <c r="B99" s="580" t="s">
        <v>1021</v>
      </c>
      <c r="C99" s="154" t="s">
        <v>423</v>
      </c>
      <c r="D99" s="194"/>
      <c r="E99" s="194"/>
      <c r="F99" s="610"/>
      <c r="G99" s="610"/>
      <c r="H99" s="610"/>
      <c r="I99" s="610"/>
    </row>
    <row r="100" spans="1:9" x14ac:dyDescent="0.25">
      <c r="A100" s="617"/>
      <c r="B100" s="583"/>
      <c r="C100" s="138" t="s">
        <v>424</v>
      </c>
      <c r="D100" s="194"/>
      <c r="E100" s="194"/>
      <c r="F100" s="610"/>
      <c r="G100" s="610"/>
      <c r="H100" s="610"/>
      <c r="I100" s="610"/>
    </row>
    <row r="101" spans="1:9" x14ac:dyDescent="0.25">
      <c r="A101" s="617"/>
      <c r="B101" s="583"/>
      <c r="C101" s="155" t="s">
        <v>425</v>
      </c>
      <c r="D101" s="194"/>
      <c r="E101" s="194"/>
      <c r="F101" s="610"/>
      <c r="G101" s="610"/>
      <c r="H101" s="610"/>
      <c r="I101" s="610"/>
    </row>
    <row r="102" spans="1:9" x14ac:dyDescent="0.25">
      <c r="A102" s="617"/>
      <c r="B102" s="420" t="s">
        <v>1022</v>
      </c>
      <c r="C102" s="154" t="s">
        <v>423</v>
      </c>
      <c r="D102" s="194"/>
      <c r="E102" s="194"/>
      <c r="F102" s="610"/>
      <c r="G102" s="610"/>
      <c r="H102" s="610"/>
      <c r="I102" s="610"/>
    </row>
    <row r="103" spans="1:9" ht="30" customHeight="1" x14ac:dyDescent="0.25">
      <c r="A103" s="617"/>
      <c r="B103" s="555"/>
      <c r="C103" s="138" t="s">
        <v>424</v>
      </c>
      <c r="D103" s="194"/>
      <c r="E103" s="194"/>
      <c r="F103" s="610"/>
      <c r="G103" s="610"/>
      <c r="H103" s="610"/>
      <c r="I103" s="610"/>
    </row>
    <row r="104" spans="1:9" ht="37.5" customHeight="1" x14ac:dyDescent="0.25">
      <c r="A104" s="617"/>
      <c r="B104" s="555"/>
      <c r="C104" s="155" t="s">
        <v>425</v>
      </c>
      <c r="D104" s="194"/>
      <c r="E104" s="194"/>
      <c r="F104" s="610"/>
      <c r="G104" s="610"/>
      <c r="H104" s="610"/>
      <c r="I104" s="610"/>
    </row>
    <row r="105" spans="1:9" x14ac:dyDescent="0.25">
      <c r="A105" s="617"/>
      <c r="B105" s="580" t="s">
        <v>1023</v>
      </c>
      <c r="C105" s="154" t="s">
        <v>423</v>
      </c>
      <c r="D105" s="194"/>
      <c r="E105" s="194"/>
      <c r="F105" s="610"/>
      <c r="G105" s="610"/>
      <c r="H105" s="610"/>
      <c r="I105" s="610"/>
    </row>
    <row r="106" spans="1:9" x14ac:dyDescent="0.25">
      <c r="A106" s="617"/>
      <c r="B106" s="583"/>
      <c r="C106" s="138" t="s">
        <v>424</v>
      </c>
      <c r="D106" s="194"/>
      <c r="E106" s="194"/>
      <c r="F106" s="610"/>
      <c r="G106" s="610"/>
      <c r="H106" s="610"/>
      <c r="I106" s="610"/>
    </row>
    <row r="107" spans="1:9" x14ac:dyDescent="0.25">
      <c r="A107" s="617"/>
      <c r="B107" s="583"/>
      <c r="C107" s="155" t="s">
        <v>425</v>
      </c>
      <c r="D107" s="194"/>
      <c r="E107" s="194"/>
      <c r="F107" s="610"/>
      <c r="G107" s="610"/>
      <c r="H107" s="610"/>
      <c r="I107" s="610"/>
    </row>
    <row r="108" spans="1:9" x14ac:dyDescent="0.25">
      <c r="A108" s="617"/>
      <c r="B108" s="420" t="s">
        <v>1024</v>
      </c>
      <c r="C108" s="154" t="s">
        <v>423</v>
      </c>
      <c r="D108" s="194"/>
      <c r="E108" s="194"/>
      <c r="F108" s="610"/>
      <c r="G108" s="610"/>
      <c r="H108" s="610"/>
      <c r="I108" s="610"/>
    </row>
    <row r="109" spans="1:9" x14ac:dyDescent="0.25">
      <c r="A109" s="617"/>
      <c r="B109" s="555"/>
      <c r="C109" s="138" t="s">
        <v>424</v>
      </c>
      <c r="D109" s="194"/>
      <c r="E109" s="194"/>
      <c r="F109" s="610"/>
      <c r="G109" s="610"/>
      <c r="H109" s="610"/>
      <c r="I109" s="610"/>
    </row>
    <row r="110" spans="1:9" x14ac:dyDescent="0.25">
      <c r="A110" s="618"/>
      <c r="B110" s="555"/>
      <c r="C110" s="155" t="s">
        <v>425</v>
      </c>
      <c r="D110" s="194"/>
      <c r="E110" s="194"/>
      <c r="F110" s="610"/>
      <c r="G110" s="610"/>
      <c r="H110" s="610"/>
      <c r="I110" s="610"/>
    </row>
    <row r="111" spans="1:9" ht="45" x14ac:dyDescent="0.25">
      <c r="A111" s="620">
        <v>15</v>
      </c>
      <c r="B111" s="236" t="s">
        <v>393</v>
      </c>
      <c r="C111" s="570" t="s">
        <v>401</v>
      </c>
      <c r="D111" s="235" t="s">
        <v>394</v>
      </c>
      <c r="E111" s="235" t="s">
        <v>395</v>
      </c>
      <c r="F111" s="350" t="s">
        <v>396</v>
      </c>
      <c r="G111" s="350" t="s">
        <v>397</v>
      </c>
      <c r="H111" s="350" t="s">
        <v>398</v>
      </c>
      <c r="I111" s="350" t="s">
        <v>399</v>
      </c>
    </row>
    <row r="112" spans="1:9" ht="38.25" customHeight="1" x14ac:dyDescent="0.25">
      <c r="A112" s="621"/>
      <c r="B112" s="153" t="s">
        <v>249</v>
      </c>
      <c r="C112" s="359"/>
      <c r="D112" s="133">
        <f>ПК!D25</f>
        <v>0</v>
      </c>
      <c r="E112" s="205"/>
      <c r="F112" s="350"/>
      <c r="G112" s="350"/>
      <c r="H112" s="350"/>
      <c r="I112" s="350"/>
    </row>
    <row r="113" spans="1:9" x14ac:dyDescent="0.25">
      <c r="A113" s="622"/>
      <c r="B113" s="236" t="s">
        <v>400</v>
      </c>
      <c r="C113" s="615"/>
      <c r="D113" s="236" t="s">
        <v>402</v>
      </c>
      <c r="E113" s="236" t="s">
        <v>403</v>
      </c>
      <c r="F113" s="350"/>
      <c r="G113" s="350"/>
      <c r="H113" s="350"/>
      <c r="I113" s="350"/>
    </row>
    <row r="114" spans="1:9" x14ac:dyDescent="0.25">
      <c r="A114" s="620"/>
      <c r="B114" s="580" t="s">
        <v>1139</v>
      </c>
      <c r="C114" s="154" t="s">
        <v>423</v>
      </c>
      <c r="D114" s="194"/>
      <c r="E114" s="194"/>
      <c r="F114" s="610"/>
      <c r="G114" s="610"/>
      <c r="H114" s="610"/>
      <c r="I114" s="610"/>
    </row>
    <row r="115" spans="1:9" x14ac:dyDescent="0.25">
      <c r="A115" s="621"/>
      <c r="B115" s="583"/>
      <c r="C115" s="138" t="s">
        <v>424</v>
      </c>
      <c r="D115" s="194"/>
      <c r="E115" s="194"/>
      <c r="F115" s="610"/>
      <c r="G115" s="610"/>
      <c r="H115" s="610"/>
      <c r="I115" s="610"/>
    </row>
    <row r="116" spans="1:9" x14ac:dyDescent="0.25">
      <c r="A116" s="621"/>
      <c r="B116" s="583"/>
      <c r="C116" s="155" t="s">
        <v>425</v>
      </c>
      <c r="D116" s="194"/>
      <c r="E116" s="194"/>
      <c r="F116" s="610"/>
      <c r="G116" s="610"/>
      <c r="H116" s="610"/>
      <c r="I116" s="610"/>
    </row>
    <row r="117" spans="1:9" x14ac:dyDescent="0.25">
      <c r="A117" s="621"/>
      <c r="B117" s="420" t="s">
        <v>1140</v>
      </c>
      <c r="C117" s="154" t="s">
        <v>423</v>
      </c>
      <c r="D117" s="194"/>
      <c r="E117" s="194"/>
      <c r="F117" s="610"/>
      <c r="G117" s="610"/>
      <c r="H117" s="610"/>
      <c r="I117" s="610"/>
    </row>
    <row r="118" spans="1:9" x14ac:dyDescent="0.25">
      <c r="A118" s="621"/>
      <c r="B118" s="555"/>
      <c r="C118" s="138" t="s">
        <v>424</v>
      </c>
      <c r="D118" s="194"/>
      <c r="E118" s="194"/>
      <c r="F118" s="610"/>
      <c r="G118" s="610"/>
      <c r="H118" s="610"/>
      <c r="I118" s="610"/>
    </row>
    <row r="119" spans="1:9" x14ac:dyDescent="0.25">
      <c r="A119" s="621"/>
      <c r="B119" s="555"/>
      <c r="C119" s="155" t="s">
        <v>425</v>
      </c>
      <c r="D119" s="194"/>
      <c r="E119" s="194"/>
      <c r="F119" s="610"/>
      <c r="G119" s="610"/>
      <c r="H119" s="610"/>
      <c r="I119" s="610"/>
    </row>
    <row r="120" spans="1:9" x14ac:dyDescent="0.25">
      <c r="A120" s="621"/>
      <c r="B120" s="580" t="s">
        <v>1141</v>
      </c>
      <c r="C120" s="154" t="s">
        <v>423</v>
      </c>
      <c r="D120" s="194"/>
      <c r="E120" s="194"/>
      <c r="F120" s="610"/>
      <c r="G120" s="610"/>
      <c r="H120" s="610"/>
      <c r="I120" s="610"/>
    </row>
    <row r="121" spans="1:9" x14ac:dyDescent="0.25">
      <c r="A121" s="621"/>
      <c r="B121" s="583"/>
      <c r="C121" s="138" t="s">
        <v>424</v>
      </c>
      <c r="D121" s="194"/>
      <c r="E121" s="194"/>
      <c r="F121" s="610"/>
      <c r="G121" s="610"/>
      <c r="H121" s="610"/>
      <c r="I121" s="610"/>
    </row>
    <row r="122" spans="1:9" x14ac:dyDescent="0.25">
      <c r="A122" s="621"/>
      <c r="B122" s="583"/>
      <c r="C122" s="155" t="s">
        <v>425</v>
      </c>
      <c r="D122" s="194"/>
      <c r="E122" s="194"/>
      <c r="F122" s="610"/>
      <c r="G122" s="610"/>
      <c r="H122" s="610"/>
      <c r="I122" s="610"/>
    </row>
    <row r="123" spans="1:9" x14ac:dyDescent="0.25">
      <c r="A123" s="621"/>
      <c r="B123" s="420" t="s">
        <v>1142</v>
      </c>
      <c r="C123" s="154" t="s">
        <v>423</v>
      </c>
      <c r="D123" s="194"/>
      <c r="E123" s="194"/>
      <c r="F123" s="610"/>
      <c r="G123" s="610"/>
      <c r="H123" s="610"/>
      <c r="I123" s="610"/>
    </row>
    <row r="124" spans="1:9" x14ac:dyDescent="0.25">
      <c r="A124" s="621"/>
      <c r="B124" s="555"/>
      <c r="C124" s="138" t="s">
        <v>424</v>
      </c>
      <c r="D124" s="194"/>
      <c r="E124" s="194"/>
      <c r="F124" s="610"/>
      <c r="G124" s="610"/>
      <c r="H124" s="610"/>
      <c r="I124" s="610"/>
    </row>
    <row r="125" spans="1:9" ht="33" customHeight="1" x14ac:dyDescent="0.25">
      <c r="A125" s="622"/>
      <c r="B125" s="555"/>
      <c r="C125" s="155" t="s">
        <v>425</v>
      </c>
      <c r="D125" s="194"/>
      <c r="E125" s="194"/>
      <c r="F125" s="610"/>
      <c r="G125" s="610"/>
      <c r="H125" s="610"/>
      <c r="I125" s="610"/>
    </row>
    <row r="131" ht="33" customHeight="1" x14ac:dyDescent="0.25"/>
  </sheetData>
  <sheetProtection algorithmName="SHA-512" hashValue="q0pOxZanBc5SOaGdeVq/wDURVjG0GxM37rGiB8upb5y93HZQnTsDewuHu5x1mjvZ5V+eDE7tdxV2R9VyaB18TA==" saltValue="1+HO/SZ1xTWhwQvJR+Gt1g==" spinCount="100000" sheet="1" objects="1" scenarios="1"/>
  <mergeCells count="225">
    <mergeCell ref="K4:X4"/>
    <mergeCell ref="A99:A110"/>
    <mergeCell ref="A111:A113"/>
    <mergeCell ref="A114:A125"/>
    <mergeCell ref="C83:C85"/>
    <mergeCell ref="B105:B107"/>
    <mergeCell ref="B120:B122"/>
    <mergeCell ref="C59:C61"/>
    <mergeCell ref="C71:C73"/>
    <mergeCell ref="C77:C79"/>
    <mergeCell ref="C89:C91"/>
    <mergeCell ref="C111:C113"/>
    <mergeCell ref="C65:C67"/>
    <mergeCell ref="I62:I64"/>
    <mergeCell ref="F65:F67"/>
    <mergeCell ref="G65:G67"/>
    <mergeCell ref="H65:H67"/>
    <mergeCell ref="I65:I67"/>
    <mergeCell ref="B68:B70"/>
    <mergeCell ref="B74:B76"/>
    <mergeCell ref="F120:F122"/>
    <mergeCell ref="G120:G122"/>
    <mergeCell ref="H120:H122"/>
    <mergeCell ref="I120:I122"/>
    <mergeCell ref="B123:B125"/>
    <mergeCell ref="F123:F125"/>
    <mergeCell ref="G123:G125"/>
    <mergeCell ref="H123:H125"/>
    <mergeCell ref="I123:I125"/>
    <mergeCell ref="A53:A58"/>
    <mergeCell ref="A96:A98"/>
    <mergeCell ref="A80:A82"/>
    <mergeCell ref="A83:A85"/>
    <mergeCell ref="A86:A88"/>
    <mergeCell ref="A89:A91"/>
    <mergeCell ref="A92:A94"/>
    <mergeCell ref="A68:A70"/>
    <mergeCell ref="A71:A73"/>
    <mergeCell ref="A74:A76"/>
    <mergeCell ref="A77:A79"/>
    <mergeCell ref="A59:A61"/>
    <mergeCell ref="A62:A64"/>
    <mergeCell ref="A65:A67"/>
    <mergeCell ref="B117:B119"/>
    <mergeCell ref="F117:F119"/>
    <mergeCell ref="G117:G119"/>
    <mergeCell ref="H117:H119"/>
    <mergeCell ref="I117:I119"/>
    <mergeCell ref="C96:C98"/>
    <mergeCell ref="H108:H110"/>
    <mergeCell ref="I108:I110"/>
    <mergeCell ref="F111:F113"/>
    <mergeCell ref="G111:G113"/>
    <mergeCell ref="H111:H113"/>
    <mergeCell ref="I111:I113"/>
    <mergeCell ref="B114:B116"/>
    <mergeCell ref="F114:F116"/>
    <mergeCell ref="G114:G116"/>
    <mergeCell ref="H114:H116"/>
    <mergeCell ref="I114:I116"/>
    <mergeCell ref="B102:B104"/>
    <mergeCell ref="F102:F104"/>
    <mergeCell ref="G102:G104"/>
    <mergeCell ref="H102:H104"/>
    <mergeCell ref="I102:I104"/>
    <mergeCell ref="F105:F107"/>
    <mergeCell ref="G105:G107"/>
    <mergeCell ref="H105:H107"/>
    <mergeCell ref="I105:I107"/>
    <mergeCell ref="I96:I98"/>
    <mergeCell ref="B99:B101"/>
    <mergeCell ref="F99:F101"/>
    <mergeCell ref="A23:A31"/>
    <mergeCell ref="A20:A22"/>
    <mergeCell ref="A5:A19"/>
    <mergeCell ref="A2:A4"/>
    <mergeCell ref="B56:B58"/>
    <mergeCell ref="I5:I7"/>
    <mergeCell ref="I11:I13"/>
    <mergeCell ref="I8:I10"/>
    <mergeCell ref="C2:C4"/>
    <mergeCell ref="A32:A34"/>
    <mergeCell ref="A35:A43"/>
    <mergeCell ref="A44:A46"/>
    <mergeCell ref="A47:A49"/>
    <mergeCell ref="A50:A52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G99:G101"/>
    <mergeCell ref="H99:H101"/>
    <mergeCell ref="I99:I101"/>
    <mergeCell ref="B108:B110"/>
    <mergeCell ref="F108:F110"/>
    <mergeCell ref="G108:G110"/>
    <mergeCell ref="B8:B10"/>
    <mergeCell ref="B5:B7"/>
    <mergeCell ref="B11:B13"/>
    <mergeCell ref="H8:H10"/>
    <mergeCell ref="G8:G10"/>
    <mergeCell ref="F8:F10"/>
    <mergeCell ref="H5:H7"/>
    <mergeCell ref="G5:G7"/>
    <mergeCell ref="F5:F7"/>
    <mergeCell ref="H11:H13"/>
    <mergeCell ref="G11:G13"/>
    <mergeCell ref="F11:F13"/>
    <mergeCell ref="C20:C22"/>
    <mergeCell ref="C32:C34"/>
    <mergeCell ref="C44:C46"/>
    <mergeCell ref="C50:C52"/>
    <mergeCell ref="F96:F98"/>
    <mergeCell ref="G96:G98"/>
    <mergeCell ref="H96:H98"/>
    <mergeCell ref="F62:F64"/>
    <mergeCell ref="G62:G64"/>
    <mergeCell ref="H62:H64"/>
    <mergeCell ref="B92:B94"/>
    <mergeCell ref="F92:F94"/>
    <mergeCell ref="G92:G94"/>
    <mergeCell ref="H92:H94"/>
    <mergeCell ref="I92:I94"/>
    <mergeCell ref="I86:I88"/>
    <mergeCell ref="F89:F91"/>
    <mergeCell ref="B80:B82"/>
    <mergeCell ref="B86:B88"/>
    <mergeCell ref="B62:B64"/>
    <mergeCell ref="G89:G91"/>
    <mergeCell ref="H89:H91"/>
    <mergeCell ref="I89:I91"/>
    <mergeCell ref="F80:F82"/>
    <mergeCell ref="G80:G82"/>
    <mergeCell ref="H80:H82"/>
    <mergeCell ref="I80:I82"/>
    <mergeCell ref="F83:F85"/>
    <mergeCell ref="G83:G85"/>
    <mergeCell ref="H83:H85"/>
    <mergeCell ref="I83:I85"/>
    <mergeCell ref="F86:F88"/>
    <mergeCell ref="G86:G88"/>
    <mergeCell ref="H86:H88"/>
    <mergeCell ref="I74:I76"/>
    <mergeCell ref="F77:F79"/>
    <mergeCell ref="G77:G79"/>
    <mergeCell ref="H77:H79"/>
    <mergeCell ref="I77:I79"/>
    <mergeCell ref="F68:F70"/>
    <mergeCell ref="G68:G70"/>
    <mergeCell ref="H68:H70"/>
    <mergeCell ref="I68:I70"/>
    <mergeCell ref="F71:F73"/>
    <mergeCell ref="G71:G73"/>
    <mergeCell ref="H71:H73"/>
    <mergeCell ref="I71:I73"/>
    <mergeCell ref="F74:F76"/>
    <mergeCell ref="G74:G76"/>
    <mergeCell ref="H74:H76"/>
    <mergeCell ref="I59:I61"/>
    <mergeCell ref="G50:G52"/>
    <mergeCell ref="H50:H52"/>
    <mergeCell ref="I50:I52"/>
    <mergeCell ref="B53:B55"/>
    <mergeCell ref="F44:F46"/>
    <mergeCell ref="G44:G46"/>
    <mergeCell ref="H44:H46"/>
    <mergeCell ref="I44:I46"/>
    <mergeCell ref="B47:B49"/>
    <mergeCell ref="F47:F49"/>
    <mergeCell ref="G47:G49"/>
    <mergeCell ref="H47:H49"/>
    <mergeCell ref="I47:I49"/>
    <mergeCell ref="F59:F61"/>
    <mergeCell ref="G59:G61"/>
    <mergeCell ref="H59:H61"/>
    <mergeCell ref="F50:F52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B1:I1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17:B19"/>
    <mergeCell ref="B14:B16"/>
    <mergeCell ref="F2:F4"/>
    <mergeCell ref="G2:G4"/>
    <mergeCell ref="H2:H4"/>
    <mergeCell ref="I2:I4"/>
    <mergeCell ref="I17:I19"/>
    <mergeCell ref="H17:H19"/>
    <mergeCell ref="G17:G19"/>
    <mergeCell ref="F17:F19"/>
    <mergeCell ref="I14:I16"/>
    <mergeCell ref="H14:H16"/>
    <mergeCell ref="G14:G16"/>
    <mergeCell ref="F14:F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66FF"/>
  </sheetPr>
  <dimension ref="A1:F35"/>
  <sheetViews>
    <sheetView zoomScale="85" zoomScaleNormal="85" workbookViewId="0">
      <selection activeCell="D1" sqref="D1:D34"/>
    </sheetView>
  </sheetViews>
  <sheetFormatPr defaultRowHeight="15" x14ac:dyDescent="0.25"/>
  <cols>
    <col min="1" max="1" width="74.42578125" customWidth="1"/>
    <col min="2" max="2" width="51.5703125" customWidth="1"/>
    <col min="3" max="3" width="19.140625" customWidth="1"/>
    <col min="4" max="4" width="18.28515625" customWidth="1"/>
    <col min="6" max="6" width="81.285156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273</v>
      </c>
      <c r="B2" s="527"/>
      <c r="C2" s="528"/>
      <c r="D2" s="285"/>
      <c r="F2" s="24"/>
    </row>
    <row r="3" spans="1:6" ht="21" thickBot="1" x14ac:dyDescent="0.3">
      <c r="A3" s="624" t="s">
        <v>253</v>
      </c>
      <c r="B3" s="625"/>
      <c r="C3" s="626"/>
      <c r="D3" s="285"/>
      <c r="F3" s="24"/>
    </row>
    <row r="4" spans="1:6" ht="24.75" customHeight="1" thickBot="1" x14ac:dyDescent="0.3">
      <c r="A4" s="76" t="s">
        <v>0</v>
      </c>
      <c r="B4" s="77" t="s">
        <v>1</v>
      </c>
      <c r="C4" s="78" t="s">
        <v>2</v>
      </c>
      <c r="D4" s="285"/>
      <c r="F4" s="24"/>
    </row>
    <row r="5" spans="1:6" x14ac:dyDescent="0.25">
      <c r="A5" s="303" t="s">
        <v>1197</v>
      </c>
      <c r="B5" s="3" t="s">
        <v>42</v>
      </c>
      <c r="C5" s="8">
        <v>0</v>
      </c>
      <c r="D5" s="314"/>
      <c r="F5" s="25" t="s">
        <v>370</v>
      </c>
    </row>
    <row r="6" spans="1:6" ht="39" customHeight="1" thickBot="1" x14ac:dyDescent="0.3">
      <c r="A6" s="330"/>
      <c r="B6" s="26" t="s">
        <v>43</v>
      </c>
      <c r="C6" s="9">
        <v>1</v>
      </c>
      <c r="D6" s="316"/>
      <c r="F6" s="24"/>
    </row>
    <row r="7" spans="1:6" ht="22.5" x14ac:dyDescent="0.25">
      <c r="A7" s="303" t="s">
        <v>254</v>
      </c>
      <c r="B7" s="3" t="s">
        <v>42</v>
      </c>
      <c r="C7" s="8">
        <v>0</v>
      </c>
      <c r="D7" s="314"/>
      <c r="F7" s="25" t="s">
        <v>369</v>
      </c>
    </row>
    <row r="8" spans="1:6" ht="51.75" customHeight="1" thickBot="1" x14ac:dyDescent="0.3">
      <c r="A8" s="330"/>
      <c r="B8" s="7" t="s">
        <v>43</v>
      </c>
      <c r="C8" s="9">
        <v>1</v>
      </c>
      <c r="D8" s="316"/>
      <c r="F8" s="24"/>
    </row>
    <row r="9" spans="1:6" x14ac:dyDescent="0.25">
      <c r="A9" s="303" t="s">
        <v>807</v>
      </c>
      <c r="B9" s="3" t="s">
        <v>42</v>
      </c>
      <c r="C9" s="8">
        <v>0</v>
      </c>
      <c r="D9" s="314"/>
      <c r="F9" s="25" t="s">
        <v>372</v>
      </c>
    </row>
    <row r="10" spans="1:6" ht="31.9" customHeight="1" thickBot="1" x14ac:dyDescent="0.3">
      <c r="A10" s="330"/>
      <c r="B10" s="7" t="s">
        <v>43</v>
      </c>
      <c r="C10" s="9">
        <v>1</v>
      </c>
      <c r="D10" s="316"/>
      <c r="F10" s="24"/>
    </row>
    <row r="11" spans="1:6" ht="65.45" customHeight="1" x14ac:dyDescent="0.25">
      <c r="A11" s="529" t="s">
        <v>1150</v>
      </c>
      <c r="B11" s="3" t="s">
        <v>42</v>
      </c>
      <c r="C11" s="8">
        <v>0</v>
      </c>
      <c r="D11" s="314"/>
      <c r="F11" s="25" t="s">
        <v>373</v>
      </c>
    </row>
    <row r="12" spans="1:6" ht="17.45" customHeight="1" thickBot="1" x14ac:dyDescent="0.3">
      <c r="A12" s="627"/>
      <c r="B12" s="7" t="s">
        <v>43</v>
      </c>
      <c r="C12" s="9">
        <v>1</v>
      </c>
      <c r="D12" s="316"/>
      <c r="F12" s="24"/>
    </row>
    <row r="13" spans="1:6" ht="62.45" customHeight="1" x14ac:dyDescent="0.25">
      <c r="A13" s="303" t="s">
        <v>1166</v>
      </c>
      <c r="B13" s="3" t="s">
        <v>42</v>
      </c>
      <c r="C13" s="8">
        <v>0</v>
      </c>
      <c r="D13" s="314"/>
      <c r="F13" s="24"/>
    </row>
    <row r="14" spans="1:6" ht="45.75" customHeight="1" thickBot="1" x14ac:dyDescent="0.3">
      <c r="A14" s="505"/>
      <c r="B14" s="5" t="s">
        <v>43</v>
      </c>
      <c r="C14" s="11">
        <v>1</v>
      </c>
      <c r="D14" s="316"/>
      <c r="F14" s="24"/>
    </row>
    <row r="15" spans="1:6" x14ac:dyDescent="0.25">
      <c r="A15" s="623" t="s">
        <v>255</v>
      </c>
      <c r="B15" s="37" t="s">
        <v>42</v>
      </c>
      <c r="C15" s="38">
        <v>0</v>
      </c>
      <c r="D15" s="314"/>
      <c r="F15" s="24"/>
    </row>
    <row r="16" spans="1:6" x14ac:dyDescent="0.25">
      <c r="A16" s="504"/>
      <c r="B16" s="2" t="s">
        <v>43</v>
      </c>
      <c r="C16" s="10">
        <v>1</v>
      </c>
      <c r="D16" s="315"/>
      <c r="F16" s="24"/>
    </row>
    <row r="17" spans="1:6" ht="30.75" thickBot="1" x14ac:dyDescent="0.3">
      <c r="A17" s="330"/>
      <c r="B17" s="7" t="s">
        <v>256</v>
      </c>
      <c r="C17" s="9">
        <v>2</v>
      </c>
      <c r="D17" s="316"/>
      <c r="F17" s="25" t="s">
        <v>371</v>
      </c>
    </row>
    <row r="18" spans="1:6" ht="75" customHeight="1" x14ac:dyDescent="0.25">
      <c r="A18" s="303" t="s">
        <v>261</v>
      </c>
      <c r="B18" s="3" t="s">
        <v>5</v>
      </c>
      <c r="C18" s="8">
        <v>0</v>
      </c>
      <c r="D18" s="314"/>
      <c r="F18" s="24"/>
    </row>
    <row r="19" spans="1:6" ht="60" x14ac:dyDescent="0.25">
      <c r="A19" s="504"/>
      <c r="B19" s="2" t="s">
        <v>262</v>
      </c>
      <c r="C19" s="10">
        <v>1</v>
      </c>
      <c r="D19" s="315"/>
      <c r="F19" s="24"/>
    </row>
    <row r="20" spans="1:6" ht="45.75" thickBot="1" x14ac:dyDescent="0.3">
      <c r="A20" s="330"/>
      <c r="B20" s="7" t="s">
        <v>263</v>
      </c>
      <c r="C20" s="9">
        <v>2</v>
      </c>
      <c r="D20" s="316"/>
      <c r="F20" s="24"/>
    </row>
    <row r="21" spans="1:6" x14ac:dyDescent="0.25">
      <c r="A21" s="303" t="s">
        <v>264</v>
      </c>
      <c r="B21" s="310" t="s">
        <v>257</v>
      </c>
      <c r="C21" s="312">
        <v>0</v>
      </c>
      <c r="D21" s="314"/>
      <c r="F21" s="24"/>
    </row>
    <row r="22" spans="1:6" x14ac:dyDescent="0.25">
      <c r="A22" s="504"/>
      <c r="B22" s="311"/>
      <c r="C22" s="313"/>
      <c r="D22" s="315"/>
      <c r="F22" s="25" t="s">
        <v>375</v>
      </c>
    </row>
    <row r="23" spans="1:6" ht="45.75" thickBot="1" x14ac:dyDescent="0.3">
      <c r="A23" s="330"/>
      <c r="B23" s="7" t="s">
        <v>265</v>
      </c>
      <c r="C23" s="9">
        <v>1</v>
      </c>
      <c r="D23" s="316"/>
      <c r="F23" s="101" t="s">
        <v>376</v>
      </c>
    </row>
    <row r="24" spans="1:6" x14ac:dyDescent="0.25">
      <c r="A24" s="303" t="s">
        <v>266</v>
      </c>
      <c r="B24" s="310" t="s">
        <v>257</v>
      </c>
      <c r="C24" s="312">
        <v>0</v>
      </c>
      <c r="D24" s="314"/>
      <c r="F24" s="24"/>
    </row>
    <row r="25" spans="1:6" ht="21" customHeight="1" x14ac:dyDescent="0.25">
      <c r="A25" s="504"/>
      <c r="B25" s="311"/>
      <c r="C25" s="313"/>
      <c r="D25" s="315"/>
      <c r="F25" s="24"/>
    </row>
    <row r="26" spans="1:6" ht="60" customHeight="1" thickBot="1" x14ac:dyDescent="0.3">
      <c r="A26" s="505"/>
      <c r="B26" s="5" t="s">
        <v>258</v>
      </c>
      <c r="C26" s="11">
        <v>1</v>
      </c>
      <c r="D26" s="316"/>
      <c r="F26" s="24"/>
    </row>
    <row r="27" spans="1:6" ht="35.25" customHeight="1" x14ac:dyDescent="0.25">
      <c r="A27" s="623" t="s">
        <v>267</v>
      </c>
      <c r="B27" s="37" t="s">
        <v>257</v>
      </c>
      <c r="C27" s="38">
        <v>0</v>
      </c>
      <c r="D27" s="314"/>
      <c r="F27" s="24"/>
    </row>
    <row r="28" spans="1:6" ht="45.75" thickBot="1" x14ac:dyDescent="0.3">
      <c r="A28" s="505"/>
      <c r="B28" s="5" t="s">
        <v>268</v>
      </c>
      <c r="C28" s="11">
        <v>1</v>
      </c>
      <c r="D28" s="316"/>
      <c r="F28" s="24"/>
    </row>
    <row r="29" spans="1:6" ht="23.25" customHeight="1" x14ac:dyDescent="0.25">
      <c r="A29" s="623" t="s">
        <v>259</v>
      </c>
      <c r="B29" s="37" t="s">
        <v>5</v>
      </c>
      <c r="C29" s="38">
        <v>0</v>
      </c>
      <c r="D29" s="314"/>
      <c r="F29" s="25" t="s">
        <v>374</v>
      </c>
    </row>
    <row r="30" spans="1:6" ht="75" x14ac:dyDescent="0.25">
      <c r="A30" s="504"/>
      <c r="B30" s="2" t="s">
        <v>269</v>
      </c>
      <c r="C30" s="10">
        <v>1</v>
      </c>
      <c r="D30" s="315"/>
      <c r="F30" s="24"/>
    </row>
    <row r="31" spans="1:6" ht="30.75" thickBot="1" x14ac:dyDescent="0.3">
      <c r="A31" s="330"/>
      <c r="B31" s="7" t="s">
        <v>260</v>
      </c>
      <c r="C31" s="9">
        <v>2</v>
      </c>
      <c r="D31" s="316"/>
      <c r="F31" s="24"/>
    </row>
    <row r="32" spans="1:6" ht="25.5" customHeight="1" x14ac:dyDescent="0.25">
      <c r="A32" s="303" t="s">
        <v>270</v>
      </c>
      <c r="B32" s="3" t="s">
        <v>5</v>
      </c>
      <c r="C32" s="8">
        <v>0</v>
      </c>
      <c r="D32" s="314"/>
      <c r="F32" s="24"/>
    </row>
    <row r="33" spans="1:6" ht="60" x14ac:dyDescent="0.25">
      <c r="A33" s="504"/>
      <c r="B33" s="2" t="s">
        <v>271</v>
      </c>
      <c r="C33" s="10">
        <v>1</v>
      </c>
      <c r="D33" s="315"/>
      <c r="F33" s="24"/>
    </row>
    <row r="34" spans="1:6" ht="45.75" thickBot="1" x14ac:dyDescent="0.3">
      <c r="A34" s="330"/>
      <c r="B34" s="7" t="s">
        <v>272</v>
      </c>
      <c r="C34" s="9">
        <v>2</v>
      </c>
      <c r="D34" s="316"/>
      <c r="F34" s="24"/>
    </row>
    <row r="35" spans="1:6" ht="15.75" thickBot="1" x14ac:dyDescent="0.3">
      <c r="A35" s="74"/>
      <c r="B35" s="61" t="s">
        <v>20</v>
      </c>
      <c r="C35" s="80">
        <f>C6+C8+C10+C12+C14+C17+C20+C23+C26+C28+C31+C34</f>
        <v>16</v>
      </c>
      <c r="D35" s="80">
        <f>IF(OR(D5=0),0,SUM(D5:D32))</f>
        <v>0</v>
      </c>
      <c r="F35" s="24"/>
    </row>
  </sheetData>
  <sheetProtection algorithmName="SHA-512" hashValue="5XZJT1BnVg7S+IlY67JhztN+Z7uibV5YUtMEtFi4J93YqbOG4jQ/W5AyIO0+r4Ch/Z4UUFHdTwDNFRil2bWymw==" saltValue="vqzrvydP7SUcTqS59hu46g==" spinCount="100000" sheet="1" objects="1" scenarios="1"/>
  <protectedRanges>
    <protectedRange sqref="D7:D34 D1:D6" name="Диапазон1"/>
  </protectedRanges>
  <mergeCells count="32">
    <mergeCell ref="D27:D28"/>
    <mergeCell ref="D29:D31"/>
    <mergeCell ref="D32:D34"/>
    <mergeCell ref="D5:D6"/>
    <mergeCell ref="D7:D8"/>
    <mergeCell ref="D9:D10"/>
    <mergeCell ref="D11:D12"/>
    <mergeCell ref="D13:D14"/>
    <mergeCell ref="D15:D17"/>
    <mergeCell ref="D18:D20"/>
    <mergeCell ref="D21:D23"/>
    <mergeCell ref="D24:D26"/>
    <mergeCell ref="A13:A14"/>
    <mergeCell ref="A1:C1"/>
    <mergeCell ref="A2:C2"/>
    <mergeCell ref="A3:C3"/>
    <mergeCell ref="D1:D4"/>
    <mergeCell ref="A5:A6"/>
    <mergeCell ref="A7:A8"/>
    <mergeCell ref="A9:A10"/>
    <mergeCell ref="A11:A12"/>
    <mergeCell ref="B21:B22"/>
    <mergeCell ref="C21:C22"/>
    <mergeCell ref="B24:B25"/>
    <mergeCell ref="C24:C25"/>
    <mergeCell ref="A15:A17"/>
    <mergeCell ref="A32:A34"/>
    <mergeCell ref="A18:A20"/>
    <mergeCell ref="A21:A23"/>
    <mergeCell ref="A24:A26"/>
    <mergeCell ref="A27:A28"/>
    <mergeCell ref="A29:A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66FF"/>
  </sheetPr>
  <dimension ref="A1:W169"/>
  <sheetViews>
    <sheetView topLeftCell="A121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7" width="17.5703125" customWidth="1"/>
  </cols>
  <sheetData>
    <row r="1" spans="1:23" s="167" customFormat="1" ht="45" customHeight="1" thickBot="1" x14ac:dyDescent="0.3">
      <c r="A1" s="166"/>
      <c r="B1" s="628" t="s">
        <v>786</v>
      </c>
      <c r="C1" s="628"/>
      <c r="D1" s="628"/>
      <c r="E1" s="628"/>
      <c r="F1" s="628"/>
    </row>
    <row r="2" spans="1:23" ht="45" x14ac:dyDescent="0.25">
      <c r="A2" s="629">
        <v>1</v>
      </c>
      <c r="B2" s="158" t="s">
        <v>393</v>
      </c>
      <c r="C2" s="358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23" ht="63.75" thickBot="1" x14ac:dyDescent="0.3">
      <c r="A3" s="630"/>
      <c r="B3" s="153" t="s">
        <v>1198</v>
      </c>
      <c r="C3" s="359"/>
      <c r="D3" s="133">
        <f>'Школьный климат'!D5</f>
        <v>0</v>
      </c>
      <c r="E3" s="205"/>
      <c r="F3" s="350"/>
      <c r="G3" s="350"/>
      <c r="H3" s="350"/>
      <c r="I3" s="347"/>
      <c r="K3" s="174">
        <f>'Школьный климат'!C35</f>
        <v>16</v>
      </c>
      <c r="L3" s="117">
        <f>'Школьный климат'!D35</f>
        <v>0</v>
      </c>
      <c r="M3" s="175">
        <f>L3*100/K3</f>
        <v>0</v>
      </c>
      <c r="N3" s="117">
        <f>SUM(E3,E9,E21,E27,E33,E39,E48,E90,E96,E108,E117,E135)</f>
        <v>0</v>
      </c>
      <c r="O3" s="176">
        <f>N3*100/K3</f>
        <v>0</v>
      </c>
    </row>
    <row r="4" spans="1:23" ht="15.75" thickBot="1" x14ac:dyDescent="0.3">
      <c r="A4" s="631"/>
      <c r="B4" s="135" t="s">
        <v>400</v>
      </c>
      <c r="C4" s="360"/>
      <c r="D4" s="135" t="s">
        <v>402</v>
      </c>
      <c r="E4" s="135" t="s">
        <v>403</v>
      </c>
      <c r="F4" s="351"/>
      <c r="G4" s="351"/>
      <c r="H4" s="351"/>
      <c r="I4" s="352"/>
      <c r="K4" s="490" t="s">
        <v>944</v>
      </c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2"/>
    </row>
    <row r="5" spans="1:23" x14ac:dyDescent="0.25">
      <c r="A5" s="561"/>
      <c r="B5" s="582" t="s">
        <v>787</v>
      </c>
      <c r="C5" s="136" t="s">
        <v>415</v>
      </c>
      <c r="D5" s="193"/>
      <c r="E5" s="193"/>
      <c r="F5" s="381"/>
      <c r="G5" s="381"/>
      <c r="H5" s="381"/>
      <c r="I5" s="378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44">
        <v>12</v>
      </c>
    </row>
    <row r="6" spans="1:23" x14ac:dyDescent="0.25">
      <c r="A6" s="562"/>
      <c r="B6" s="427"/>
      <c r="C6" s="138" t="s">
        <v>788</v>
      </c>
      <c r="D6" s="194"/>
      <c r="E6" s="194"/>
      <c r="F6" s="382"/>
      <c r="G6" s="382"/>
      <c r="H6" s="382"/>
      <c r="I6" s="379"/>
      <c r="K6" s="177" t="s">
        <v>943</v>
      </c>
      <c r="L6" s="139">
        <f>D3</f>
        <v>0</v>
      </c>
      <c r="M6" s="139">
        <f>D9</f>
        <v>0</v>
      </c>
      <c r="N6" s="139">
        <f>D21</f>
        <v>0</v>
      </c>
      <c r="O6" s="139">
        <f>D27</f>
        <v>0</v>
      </c>
      <c r="P6" s="139">
        <f>D33</f>
        <v>0</v>
      </c>
      <c r="Q6" s="139">
        <f>D39</f>
        <v>0</v>
      </c>
      <c r="R6" s="139">
        <f>D48</f>
        <v>0</v>
      </c>
      <c r="S6" s="139">
        <f>D90</f>
        <v>0</v>
      </c>
      <c r="T6" s="139">
        <f>D96</f>
        <v>0</v>
      </c>
      <c r="U6" s="139">
        <f>D108</f>
        <v>0</v>
      </c>
      <c r="V6" s="139">
        <f>D117</f>
        <v>0</v>
      </c>
      <c r="W6" s="145">
        <f>D135</f>
        <v>0</v>
      </c>
    </row>
    <row r="7" spans="1:23" ht="15.75" thickBot="1" x14ac:dyDescent="0.3">
      <c r="A7" s="563"/>
      <c r="B7" s="428"/>
      <c r="C7" s="140" t="s">
        <v>485</v>
      </c>
      <c r="D7" s="198"/>
      <c r="E7" s="198"/>
      <c r="F7" s="383"/>
      <c r="G7" s="383"/>
      <c r="H7" s="383"/>
      <c r="I7" s="380"/>
      <c r="K7" s="178" t="s">
        <v>403</v>
      </c>
      <c r="L7" s="141">
        <f>E3</f>
        <v>0</v>
      </c>
      <c r="M7" s="141">
        <f>E9</f>
        <v>0</v>
      </c>
      <c r="N7" s="141">
        <f>E21</f>
        <v>0</v>
      </c>
      <c r="O7" s="141">
        <f>E27</f>
        <v>0</v>
      </c>
      <c r="P7" s="141">
        <f>E33</f>
        <v>0</v>
      </c>
      <c r="Q7" s="141">
        <f>E39</f>
        <v>0</v>
      </c>
      <c r="R7" s="141">
        <f>E48</f>
        <v>0</v>
      </c>
      <c r="S7" s="141">
        <f>E90</f>
        <v>0</v>
      </c>
      <c r="T7" s="141">
        <f>E96</f>
        <v>0</v>
      </c>
      <c r="U7" s="141">
        <f>E108</f>
        <v>0</v>
      </c>
      <c r="V7" s="141">
        <f>E117</f>
        <v>0</v>
      </c>
      <c r="W7" s="146">
        <f>E135</f>
        <v>0</v>
      </c>
    </row>
    <row r="8" spans="1:23" ht="45" x14ac:dyDescent="0.25">
      <c r="A8" s="629">
        <v>3</v>
      </c>
      <c r="B8" s="158" t="s">
        <v>393</v>
      </c>
      <c r="C8" s="358" t="s">
        <v>401</v>
      </c>
      <c r="D8" s="131" t="s">
        <v>394</v>
      </c>
      <c r="E8" s="131" t="s">
        <v>395</v>
      </c>
      <c r="F8" s="349" t="s">
        <v>396</v>
      </c>
      <c r="G8" s="349" t="s">
        <v>397</v>
      </c>
      <c r="H8" s="349" t="s">
        <v>398</v>
      </c>
      <c r="I8" s="346" t="s">
        <v>399</v>
      </c>
    </row>
    <row r="9" spans="1:23" ht="105.75" customHeight="1" x14ac:dyDescent="0.25">
      <c r="A9" s="630"/>
      <c r="B9" s="153" t="s">
        <v>789</v>
      </c>
      <c r="C9" s="359"/>
      <c r="D9" s="133">
        <f>'Школьный климат'!D7</f>
        <v>0</v>
      </c>
      <c r="E9" s="205"/>
      <c r="F9" s="350"/>
      <c r="G9" s="350"/>
      <c r="H9" s="350"/>
      <c r="I9" s="347"/>
    </row>
    <row r="10" spans="1:23" ht="15.75" thickBot="1" x14ac:dyDescent="0.3">
      <c r="A10" s="631"/>
      <c r="B10" s="135" t="s">
        <v>400</v>
      </c>
      <c r="C10" s="360"/>
      <c r="D10" s="135" t="s">
        <v>402</v>
      </c>
      <c r="E10" s="135" t="s">
        <v>403</v>
      </c>
      <c r="F10" s="351"/>
      <c r="G10" s="351"/>
      <c r="H10" s="351"/>
      <c r="I10" s="352"/>
    </row>
    <row r="11" spans="1:23" x14ac:dyDescent="0.25">
      <c r="A11" s="561"/>
      <c r="B11" s="582" t="s">
        <v>790</v>
      </c>
      <c r="C11" s="136" t="s">
        <v>791</v>
      </c>
      <c r="D11" s="193"/>
      <c r="E11" s="193"/>
      <c r="F11" s="381"/>
      <c r="G11" s="381"/>
      <c r="H11" s="381"/>
      <c r="I11" s="378"/>
    </row>
    <row r="12" spans="1:23" x14ac:dyDescent="0.25">
      <c r="A12" s="562"/>
      <c r="B12" s="427"/>
      <c r="C12" s="138" t="s">
        <v>792</v>
      </c>
      <c r="D12" s="194"/>
      <c r="E12" s="194"/>
      <c r="F12" s="382"/>
      <c r="G12" s="382"/>
      <c r="H12" s="382"/>
      <c r="I12" s="379"/>
    </row>
    <row r="13" spans="1:23" x14ac:dyDescent="0.25">
      <c r="A13" s="562"/>
      <c r="B13" s="427"/>
      <c r="C13" s="155" t="s">
        <v>793</v>
      </c>
      <c r="D13" s="194"/>
      <c r="E13" s="194"/>
      <c r="F13" s="382"/>
      <c r="G13" s="382"/>
      <c r="H13" s="382"/>
      <c r="I13" s="379"/>
    </row>
    <row r="14" spans="1:23" ht="21" customHeight="1" x14ac:dyDescent="0.25">
      <c r="A14" s="562"/>
      <c r="B14" s="580" t="s">
        <v>794</v>
      </c>
      <c r="C14" s="154" t="s">
        <v>415</v>
      </c>
      <c r="D14" s="194"/>
      <c r="E14" s="194"/>
      <c r="F14" s="382"/>
      <c r="G14" s="382"/>
      <c r="H14" s="382"/>
      <c r="I14" s="379"/>
    </row>
    <row r="15" spans="1:23" ht="21" customHeight="1" x14ac:dyDescent="0.25">
      <c r="A15" s="562"/>
      <c r="B15" s="583"/>
      <c r="C15" s="138" t="s">
        <v>416</v>
      </c>
      <c r="D15" s="194"/>
      <c r="E15" s="194"/>
      <c r="F15" s="382"/>
      <c r="G15" s="382"/>
      <c r="H15" s="382"/>
      <c r="I15" s="379"/>
    </row>
    <row r="16" spans="1:23" ht="21" customHeight="1" x14ac:dyDescent="0.25">
      <c r="A16" s="562"/>
      <c r="B16" s="583"/>
      <c r="C16" s="155" t="s">
        <v>485</v>
      </c>
      <c r="D16" s="194"/>
      <c r="E16" s="194"/>
      <c r="F16" s="382"/>
      <c r="G16" s="382"/>
      <c r="H16" s="382"/>
      <c r="I16" s="379"/>
    </row>
    <row r="17" spans="1:9" x14ac:dyDescent="0.25">
      <c r="A17" s="562"/>
      <c r="B17" s="580" t="s">
        <v>795</v>
      </c>
      <c r="C17" s="154" t="s">
        <v>415</v>
      </c>
      <c r="D17" s="194"/>
      <c r="E17" s="194"/>
      <c r="F17" s="382"/>
      <c r="G17" s="382"/>
      <c r="H17" s="382"/>
      <c r="I17" s="379"/>
    </row>
    <row r="18" spans="1:9" x14ac:dyDescent="0.25">
      <c r="A18" s="562"/>
      <c r="B18" s="580"/>
      <c r="C18" s="138" t="s">
        <v>416</v>
      </c>
      <c r="D18" s="194"/>
      <c r="E18" s="194"/>
      <c r="F18" s="382"/>
      <c r="G18" s="382"/>
      <c r="H18" s="382"/>
      <c r="I18" s="379"/>
    </row>
    <row r="19" spans="1:9" ht="15.75" thickBot="1" x14ac:dyDescent="0.3">
      <c r="A19" s="563"/>
      <c r="B19" s="581"/>
      <c r="C19" s="140" t="s">
        <v>485</v>
      </c>
      <c r="D19" s="198"/>
      <c r="E19" s="198"/>
      <c r="F19" s="383"/>
      <c r="G19" s="383"/>
      <c r="H19" s="383"/>
      <c r="I19" s="380"/>
    </row>
    <row r="20" spans="1:9" ht="45" x14ac:dyDescent="0.25">
      <c r="A20" s="629">
        <v>4</v>
      </c>
      <c r="B20" s="158" t="s">
        <v>393</v>
      </c>
      <c r="C20" s="358" t="s">
        <v>401</v>
      </c>
      <c r="D20" s="131" t="s">
        <v>394</v>
      </c>
      <c r="E20" s="131" t="s">
        <v>395</v>
      </c>
      <c r="F20" s="349" t="s">
        <v>396</v>
      </c>
      <c r="G20" s="349" t="s">
        <v>397</v>
      </c>
      <c r="H20" s="349" t="s">
        <v>398</v>
      </c>
      <c r="I20" s="346" t="s">
        <v>399</v>
      </c>
    </row>
    <row r="21" spans="1:9" ht="66.75" customHeight="1" x14ac:dyDescent="0.25">
      <c r="A21" s="630"/>
      <c r="B21" s="153" t="s">
        <v>807</v>
      </c>
      <c r="C21" s="359"/>
      <c r="D21" s="133">
        <f>'Школьный климат'!D9</f>
        <v>0</v>
      </c>
      <c r="E21" s="205"/>
      <c r="F21" s="350"/>
      <c r="G21" s="350"/>
      <c r="H21" s="350"/>
      <c r="I21" s="347"/>
    </row>
    <row r="22" spans="1:9" ht="15.75" thickBot="1" x14ac:dyDescent="0.3">
      <c r="A22" s="631"/>
      <c r="B22" s="135" t="s">
        <v>400</v>
      </c>
      <c r="C22" s="360"/>
      <c r="D22" s="135" t="s">
        <v>402</v>
      </c>
      <c r="E22" s="135" t="s">
        <v>403</v>
      </c>
      <c r="F22" s="351"/>
      <c r="G22" s="351"/>
      <c r="H22" s="351"/>
      <c r="I22" s="352"/>
    </row>
    <row r="23" spans="1:9" x14ac:dyDescent="0.25">
      <c r="A23" s="561"/>
      <c r="B23" s="582" t="s">
        <v>796</v>
      </c>
      <c r="C23" s="136" t="s">
        <v>415</v>
      </c>
      <c r="D23" s="193"/>
      <c r="E23" s="193"/>
      <c r="F23" s="381"/>
      <c r="G23" s="381"/>
      <c r="H23" s="381"/>
      <c r="I23" s="378"/>
    </row>
    <row r="24" spans="1:9" x14ac:dyDescent="0.25">
      <c r="A24" s="562"/>
      <c r="B24" s="427"/>
      <c r="C24" s="138" t="s">
        <v>416</v>
      </c>
      <c r="D24" s="194"/>
      <c r="E24" s="194"/>
      <c r="F24" s="382"/>
      <c r="G24" s="382"/>
      <c r="H24" s="382"/>
      <c r="I24" s="379"/>
    </row>
    <row r="25" spans="1:9" ht="22.5" customHeight="1" thickBot="1" x14ac:dyDescent="0.3">
      <c r="A25" s="563"/>
      <c r="B25" s="428"/>
      <c r="C25" s="140" t="s">
        <v>485</v>
      </c>
      <c r="D25" s="198"/>
      <c r="E25" s="198"/>
      <c r="F25" s="383"/>
      <c r="G25" s="383"/>
      <c r="H25" s="383"/>
      <c r="I25" s="380"/>
    </row>
    <row r="26" spans="1:9" ht="45" x14ac:dyDescent="0.25">
      <c r="A26" s="629">
        <v>5</v>
      </c>
      <c r="B26" s="158" t="s">
        <v>393</v>
      </c>
      <c r="C26" s="358" t="s">
        <v>401</v>
      </c>
      <c r="D26" s="131" t="s">
        <v>394</v>
      </c>
      <c r="E26" s="131" t="s">
        <v>395</v>
      </c>
      <c r="F26" s="349" t="s">
        <v>396</v>
      </c>
      <c r="G26" s="349" t="s">
        <v>397</v>
      </c>
      <c r="H26" s="349" t="s">
        <v>398</v>
      </c>
      <c r="I26" s="346" t="s">
        <v>399</v>
      </c>
    </row>
    <row r="27" spans="1:9" ht="72" customHeight="1" x14ac:dyDescent="0.25">
      <c r="A27" s="630"/>
      <c r="B27" s="153" t="s">
        <v>1199</v>
      </c>
      <c r="C27" s="359"/>
      <c r="D27" s="133">
        <f>'Школьный климат'!D11</f>
        <v>0</v>
      </c>
      <c r="E27" s="205"/>
      <c r="F27" s="350"/>
      <c r="G27" s="350"/>
      <c r="H27" s="350"/>
      <c r="I27" s="347"/>
    </row>
    <row r="28" spans="1:9" ht="15.75" customHeight="1" thickBot="1" x14ac:dyDescent="0.3">
      <c r="A28" s="631"/>
      <c r="B28" s="135" t="s">
        <v>400</v>
      </c>
      <c r="C28" s="360"/>
      <c r="D28" s="135" t="s">
        <v>402</v>
      </c>
      <c r="E28" s="135" t="s">
        <v>403</v>
      </c>
      <c r="F28" s="351"/>
      <c r="G28" s="351"/>
      <c r="H28" s="351"/>
      <c r="I28" s="352"/>
    </row>
    <row r="29" spans="1:9" ht="15" customHeight="1" x14ac:dyDescent="0.25">
      <c r="A29" s="561"/>
      <c r="B29" s="582" t="s">
        <v>797</v>
      </c>
      <c r="C29" s="136" t="s">
        <v>415</v>
      </c>
      <c r="D29" s="193"/>
      <c r="E29" s="193"/>
      <c r="F29" s="381"/>
      <c r="G29" s="381"/>
      <c r="H29" s="381"/>
      <c r="I29" s="378"/>
    </row>
    <row r="30" spans="1:9" ht="15" customHeight="1" x14ac:dyDescent="0.25">
      <c r="A30" s="562"/>
      <c r="B30" s="427"/>
      <c r="C30" s="138" t="s">
        <v>788</v>
      </c>
      <c r="D30" s="194"/>
      <c r="E30" s="194"/>
      <c r="F30" s="382"/>
      <c r="G30" s="382"/>
      <c r="H30" s="382"/>
      <c r="I30" s="379"/>
    </row>
    <row r="31" spans="1:9" ht="15.75" customHeight="1" thickBot="1" x14ac:dyDescent="0.3">
      <c r="A31" s="563"/>
      <c r="B31" s="428"/>
      <c r="C31" s="140" t="s">
        <v>485</v>
      </c>
      <c r="D31" s="198"/>
      <c r="E31" s="198"/>
      <c r="F31" s="383"/>
      <c r="G31" s="383"/>
      <c r="H31" s="383"/>
      <c r="I31" s="380"/>
    </row>
    <row r="32" spans="1:9" ht="45" customHeight="1" x14ac:dyDescent="0.25">
      <c r="A32" s="629">
        <v>6</v>
      </c>
      <c r="B32" s="158" t="s">
        <v>393</v>
      </c>
      <c r="C32" s="358" t="s">
        <v>401</v>
      </c>
      <c r="D32" s="131" t="s">
        <v>394</v>
      </c>
      <c r="E32" s="131" t="s">
        <v>395</v>
      </c>
      <c r="F32" s="349" t="s">
        <v>396</v>
      </c>
      <c r="G32" s="349" t="s">
        <v>397</v>
      </c>
      <c r="H32" s="349" t="s">
        <v>398</v>
      </c>
      <c r="I32" s="346" t="s">
        <v>399</v>
      </c>
    </row>
    <row r="33" spans="1:9" ht="80.45" customHeight="1" x14ac:dyDescent="0.25">
      <c r="A33" s="630"/>
      <c r="B33" s="153" t="s">
        <v>1200</v>
      </c>
      <c r="C33" s="359"/>
      <c r="D33" s="133">
        <f>'Школьный климат'!D13</f>
        <v>0</v>
      </c>
      <c r="E33" s="205"/>
      <c r="F33" s="350"/>
      <c r="G33" s="350"/>
      <c r="H33" s="350"/>
      <c r="I33" s="347"/>
    </row>
    <row r="34" spans="1:9" ht="15.75" customHeight="1" thickBot="1" x14ac:dyDescent="0.3">
      <c r="A34" s="631"/>
      <c r="B34" s="135" t="s">
        <v>400</v>
      </c>
      <c r="C34" s="360"/>
      <c r="D34" s="135" t="s">
        <v>402</v>
      </c>
      <c r="E34" s="135" t="s">
        <v>403</v>
      </c>
      <c r="F34" s="351"/>
      <c r="G34" s="351"/>
      <c r="H34" s="351"/>
      <c r="I34" s="352"/>
    </row>
    <row r="35" spans="1:9" ht="15" customHeight="1" x14ac:dyDescent="0.25">
      <c r="A35" s="561"/>
      <c r="B35" s="582" t="s">
        <v>798</v>
      </c>
      <c r="C35" s="136" t="s">
        <v>415</v>
      </c>
      <c r="D35" s="193"/>
      <c r="E35" s="193"/>
      <c r="F35" s="381"/>
      <c r="G35" s="381"/>
      <c r="H35" s="381"/>
      <c r="I35" s="378"/>
    </row>
    <row r="36" spans="1:9" x14ac:dyDescent="0.25">
      <c r="A36" s="562"/>
      <c r="B36" s="427"/>
      <c r="C36" s="138" t="s">
        <v>788</v>
      </c>
      <c r="D36" s="194"/>
      <c r="E36" s="194"/>
      <c r="F36" s="382"/>
      <c r="G36" s="382"/>
      <c r="H36" s="382"/>
      <c r="I36" s="379"/>
    </row>
    <row r="37" spans="1:9" ht="15.75" thickBot="1" x14ac:dyDescent="0.3">
      <c r="A37" s="563"/>
      <c r="B37" s="428"/>
      <c r="C37" s="140" t="s">
        <v>485</v>
      </c>
      <c r="D37" s="198"/>
      <c r="E37" s="198"/>
      <c r="F37" s="383"/>
      <c r="G37" s="383"/>
      <c r="H37" s="383"/>
      <c r="I37" s="380"/>
    </row>
    <row r="38" spans="1:9" ht="45" x14ac:dyDescent="0.25">
      <c r="A38" s="629">
        <v>7</v>
      </c>
      <c r="B38" s="158" t="s">
        <v>393</v>
      </c>
      <c r="C38" s="358" t="s">
        <v>401</v>
      </c>
      <c r="D38" s="131" t="s">
        <v>394</v>
      </c>
      <c r="E38" s="131" t="s">
        <v>395</v>
      </c>
      <c r="F38" s="349" t="s">
        <v>396</v>
      </c>
      <c r="G38" s="349" t="s">
        <v>397</v>
      </c>
      <c r="H38" s="349" t="s">
        <v>398</v>
      </c>
      <c r="I38" s="346" t="s">
        <v>399</v>
      </c>
    </row>
    <row r="39" spans="1:9" ht="64.5" customHeight="1" x14ac:dyDescent="0.25">
      <c r="A39" s="630"/>
      <c r="B39" s="153" t="s">
        <v>255</v>
      </c>
      <c r="C39" s="359"/>
      <c r="D39" s="133">
        <f>'Школьный климат'!D15</f>
        <v>0</v>
      </c>
      <c r="E39" s="205"/>
      <c r="F39" s="350"/>
      <c r="G39" s="350"/>
      <c r="H39" s="350"/>
      <c r="I39" s="347"/>
    </row>
    <row r="40" spans="1:9" ht="15.75" thickBot="1" x14ac:dyDescent="0.3">
      <c r="A40" s="631"/>
      <c r="B40" s="135" t="s">
        <v>400</v>
      </c>
      <c r="C40" s="360"/>
      <c r="D40" s="135" t="s">
        <v>402</v>
      </c>
      <c r="E40" s="135" t="s">
        <v>403</v>
      </c>
      <c r="F40" s="351"/>
      <c r="G40" s="351"/>
      <c r="H40" s="351"/>
      <c r="I40" s="352"/>
    </row>
    <row r="41" spans="1:9" ht="50.25" customHeight="1" x14ac:dyDescent="0.25">
      <c r="A41" s="561"/>
      <c r="B41" s="582" t="s">
        <v>799</v>
      </c>
      <c r="C41" s="136" t="s">
        <v>791</v>
      </c>
      <c r="D41" s="193"/>
      <c r="E41" s="193"/>
      <c r="F41" s="381"/>
      <c r="G41" s="381"/>
      <c r="H41" s="381"/>
      <c r="I41" s="378"/>
    </row>
    <row r="42" spans="1:9" ht="50.25" customHeight="1" x14ac:dyDescent="0.25">
      <c r="A42" s="562"/>
      <c r="B42" s="427"/>
      <c r="C42" s="138" t="s">
        <v>792</v>
      </c>
      <c r="D42" s="194"/>
      <c r="E42" s="194"/>
      <c r="F42" s="382"/>
      <c r="G42" s="382"/>
      <c r="H42" s="382"/>
      <c r="I42" s="379"/>
    </row>
    <row r="43" spans="1:9" ht="50.25" customHeight="1" x14ac:dyDescent="0.25">
      <c r="A43" s="562"/>
      <c r="B43" s="427"/>
      <c r="C43" s="155" t="s">
        <v>793</v>
      </c>
      <c r="D43" s="194"/>
      <c r="E43" s="194"/>
      <c r="F43" s="382"/>
      <c r="G43" s="382"/>
      <c r="H43" s="382"/>
      <c r="I43" s="379"/>
    </row>
    <row r="44" spans="1:9" ht="21" customHeight="1" x14ac:dyDescent="0.25">
      <c r="A44" s="562"/>
      <c r="B44" s="580" t="s">
        <v>800</v>
      </c>
      <c r="C44" s="154" t="s">
        <v>791</v>
      </c>
      <c r="D44" s="194"/>
      <c r="E44" s="194"/>
      <c r="F44" s="382"/>
      <c r="G44" s="382"/>
      <c r="H44" s="382"/>
      <c r="I44" s="379"/>
    </row>
    <row r="45" spans="1:9" ht="21" customHeight="1" x14ac:dyDescent="0.25">
      <c r="A45" s="562"/>
      <c r="B45" s="583"/>
      <c r="C45" s="138" t="s">
        <v>792</v>
      </c>
      <c r="D45" s="194"/>
      <c r="E45" s="194"/>
      <c r="F45" s="382"/>
      <c r="G45" s="382"/>
      <c r="H45" s="382"/>
      <c r="I45" s="379"/>
    </row>
    <row r="46" spans="1:9" ht="21" customHeight="1" thickBot="1" x14ac:dyDescent="0.3">
      <c r="A46" s="563"/>
      <c r="B46" s="632"/>
      <c r="C46" s="140" t="s">
        <v>793</v>
      </c>
      <c r="D46" s="198"/>
      <c r="E46" s="198"/>
      <c r="F46" s="383"/>
      <c r="G46" s="383"/>
      <c r="H46" s="383"/>
      <c r="I46" s="380"/>
    </row>
    <row r="47" spans="1:9" ht="45" x14ac:dyDescent="0.25">
      <c r="A47" s="629">
        <v>8</v>
      </c>
      <c r="B47" s="158" t="s">
        <v>393</v>
      </c>
      <c r="C47" s="358" t="s">
        <v>401</v>
      </c>
      <c r="D47" s="131" t="s">
        <v>394</v>
      </c>
      <c r="E47" s="131" t="s">
        <v>395</v>
      </c>
      <c r="F47" s="349" t="s">
        <v>396</v>
      </c>
      <c r="G47" s="349" t="s">
        <v>397</v>
      </c>
      <c r="H47" s="349" t="s">
        <v>398</v>
      </c>
      <c r="I47" s="346" t="s">
        <v>399</v>
      </c>
    </row>
    <row r="48" spans="1:9" ht="105.75" customHeight="1" x14ac:dyDescent="0.25">
      <c r="A48" s="630"/>
      <c r="B48" s="153" t="s">
        <v>801</v>
      </c>
      <c r="C48" s="359"/>
      <c r="D48" s="133">
        <f>'Школьный климат'!D18</f>
        <v>0</v>
      </c>
      <c r="E48" s="205"/>
      <c r="F48" s="350"/>
      <c r="G48" s="350"/>
      <c r="H48" s="350"/>
      <c r="I48" s="347"/>
    </row>
    <row r="49" spans="1:9" ht="16.5" thickBot="1" x14ac:dyDescent="0.3">
      <c r="A49" s="631"/>
      <c r="B49" s="168" t="s">
        <v>400</v>
      </c>
      <c r="C49" s="360"/>
      <c r="D49" s="135" t="s">
        <v>402</v>
      </c>
      <c r="E49" s="135" t="s">
        <v>403</v>
      </c>
      <c r="F49" s="351"/>
      <c r="G49" s="351"/>
      <c r="H49" s="351"/>
      <c r="I49" s="352"/>
    </row>
    <row r="50" spans="1:9" ht="22.5" customHeight="1" x14ac:dyDescent="0.25">
      <c r="A50" s="561"/>
      <c r="B50" s="582" t="s">
        <v>802</v>
      </c>
      <c r="C50" s="136" t="s">
        <v>415</v>
      </c>
      <c r="D50" s="193"/>
      <c r="E50" s="193"/>
      <c r="F50" s="381"/>
      <c r="G50" s="381"/>
      <c r="H50" s="381"/>
      <c r="I50" s="378"/>
    </row>
    <row r="51" spans="1:9" ht="22.5" customHeight="1" x14ac:dyDescent="0.25">
      <c r="A51" s="562"/>
      <c r="B51" s="427"/>
      <c r="C51" s="138" t="s">
        <v>416</v>
      </c>
      <c r="D51" s="194"/>
      <c r="E51" s="194"/>
      <c r="F51" s="382"/>
      <c r="G51" s="382"/>
      <c r="H51" s="382"/>
      <c r="I51" s="379"/>
    </row>
    <row r="52" spans="1:9" ht="22.5" customHeight="1" x14ac:dyDescent="0.25">
      <c r="A52" s="562"/>
      <c r="B52" s="427"/>
      <c r="C52" s="155" t="s">
        <v>485</v>
      </c>
      <c r="D52" s="194"/>
      <c r="E52" s="194"/>
      <c r="F52" s="382"/>
      <c r="G52" s="382"/>
      <c r="H52" s="382"/>
      <c r="I52" s="379"/>
    </row>
    <row r="53" spans="1:9" ht="30" customHeight="1" x14ac:dyDescent="0.25">
      <c r="A53" s="562"/>
      <c r="B53" s="580" t="s">
        <v>803</v>
      </c>
      <c r="C53" s="154" t="s">
        <v>423</v>
      </c>
      <c r="D53" s="194"/>
      <c r="E53" s="194"/>
      <c r="F53" s="382"/>
      <c r="G53" s="382"/>
      <c r="H53" s="382"/>
      <c r="I53" s="379"/>
    </row>
    <row r="54" spans="1:9" ht="30" customHeight="1" x14ac:dyDescent="0.25">
      <c r="A54" s="562"/>
      <c r="B54" s="583"/>
      <c r="C54" s="138" t="s">
        <v>424</v>
      </c>
      <c r="D54" s="194"/>
      <c r="E54" s="194"/>
      <c r="F54" s="382"/>
      <c r="G54" s="382"/>
      <c r="H54" s="382"/>
      <c r="I54" s="379"/>
    </row>
    <row r="55" spans="1:9" ht="30" customHeight="1" x14ac:dyDescent="0.25">
      <c r="A55" s="562"/>
      <c r="B55" s="583"/>
      <c r="C55" s="155" t="s">
        <v>425</v>
      </c>
      <c r="D55" s="194"/>
      <c r="E55" s="194"/>
      <c r="F55" s="382"/>
      <c r="G55" s="382"/>
      <c r="H55" s="382"/>
      <c r="I55" s="379"/>
    </row>
    <row r="56" spans="1:9" x14ac:dyDescent="0.25">
      <c r="A56" s="562"/>
      <c r="B56" s="580" t="s">
        <v>804</v>
      </c>
      <c r="C56" s="154" t="s">
        <v>415</v>
      </c>
      <c r="D56" s="194"/>
      <c r="E56" s="194"/>
      <c r="F56" s="382"/>
      <c r="G56" s="382"/>
      <c r="H56" s="382"/>
      <c r="I56" s="379"/>
    </row>
    <row r="57" spans="1:9" x14ac:dyDescent="0.25">
      <c r="A57" s="562"/>
      <c r="B57" s="580"/>
      <c r="C57" s="138" t="s">
        <v>788</v>
      </c>
      <c r="D57" s="194"/>
      <c r="E57" s="194"/>
      <c r="F57" s="382"/>
      <c r="G57" s="382"/>
      <c r="H57" s="382"/>
      <c r="I57" s="379"/>
    </row>
    <row r="58" spans="1:9" x14ac:dyDescent="0.25">
      <c r="A58" s="562"/>
      <c r="B58" s="580"/>
      <c r="C58" s="155" t="s">
        <v>485</v>
      </c>
      <c r="D58" s="194"/>
      <c r="E58" s="194"/>
      <c r="F58" s="382"/>
      <c r="G58" s="382"/>
      <c r="H58" s="382"/>
      <c r="I58" s="379"/>
    </row>
    <row r="59" spans="1:9" x14ac:dyDescent="0.25">
      <c r="A59" s="562"/>
      <c r="B59" s="580" t="s">
        <v>805</v>
      </c>
      <c r="C59" s="154" t="s">
        <v>415</v>
      </c>
      <c r="D59" s="194"/>
      <c r="E59" s="194"/>
      <c r="F59" s="382"/>
      <c r="G59" s="382"/>
      <c r="H59" s="382"/>
      <c r="I59" s="379"/>
    </row>
    <row r="60" spans="1:9" x14ac:dyDescent="0.25">
      <c r="A60" s="562"/>
      <c r="B60" s="583"/>
      <c r="C60" s="138" t="s">
        <v>788</v>
      </c>
      <c r="D60" s="194"/>
      <c r="E60" s="194"/>
      <c r="F60" s="382"/>
      <c r="G60" s="382"/>
      <c r="H60" s="382"/>
      <c r="I60" s="379"/>
    </row>
    <row r="61" spans="1:9" x14ac:dyDescent="0.25">
      <c r="A61" s="562"/>
      <c r="B61" s="583"/>
      <c r="C61" s="155" t="s">
        <v>485</v>
      </c>
      <c r="D61" s="194"/>
      <c r="E61" s="194"/>
      <c r="F61" s="382"/>
      <c r="G61" s="382"/>
      <c r="H61" s="382"/>
      <c r="I61" s="379"/>
    </row>
    <row r="62" spans="1:9" x14ac:dyDescent="0.25">
      <c r="A62" s="562"/>
      <c r="B62" s="580" t="s">
        <v>806</v>
      </c>
      <c r="C62" s="154" t="s">
        <v>415</v>
      </c>
      <c r="D62" s="194"/>
      <c r="E62" s="194"/>
      <c r="F62" s="382"/>
      <c r="G62" s="382"/>
      <c r="H62" s="382"/>
      <c r="I62" s="379"/>
    </row>
    <row r="63" spans="1:9" x14ac:dyDescent="0.25">
      <c r="A63" s="562"/>
      <c r="B63" s="580"/>
      <c r="C63" s="138" t="s">
        <v>788</v>
      </c>
      <c r="D63" s="194"/>
      <c r="E63" s="194"/>
      <c r="F63" s="382"/>
      <c r="G63" s="382"/>
      <c r="H63" s="382"/>
      <c r="I63" s="379"/>
    </row>
    <row r="64" spans="1:9" x14ac:dyDescent="0.25">
      <c r="A64" s="562"/>
      <c r="B64" s="580"/>
      <c r="C64" s="155" t="s">
        <v>485</v>
      </c>
      <c r="D64" s="194"/>
      <c r="E64" s="194"/>
      <c r="F64" s="382"/>
      <c r="G64" s="382"/>
      <c r="H64" s="382"/>
      <c r="I64" s="379"/>
    </row>
    <row r="65" spans="1:9" x14ac:dyDescent="0.25">
      <c r="A65" s="562"/>
      <c r="B65" s="419" t="s">
        <v>807</v>
      </c>
      <c r="C65" s="154" t="s">
        <v>415</v>
      </c>
      <c r="D65" s="194"/>
      <c r="E65" s="194"/>
      <c r="F65" s="382"/>
      <c r="G65" s="382"/>
      <c r="H65" s="382"/>
      <c r="I65" s="379"/>
    </row>
    <row r="66" spans="1:9" x14ac:dyDescent="0.25">
      <c r="A66" s="562"/>
      <c r="B66" s="427"/>
      <c r="C66" s="138" t="s">
        <v>788</v>
      </c>
      <c r="D66" s="194"/>
      <c r="E66" s="194"/>
      <c r="F66" s="382"/>
      <c r="G66" s="382"/>
      <c r="H66" s="382"/>
      <c r="I66" s="379"/>
    </row>
    <row r="67" spans="1:9" x14ac:dyDescent="0.25">
      <c r="A67" s="562"/>
      <c r="B67" s="427"/>
      <c r="C67" s="155" t="s">
        <v>485</v>
      </c>
      <c r="D67" s="194"/>
      <c r="E67" s="194"/>
      <c r="F67" s="382"/>
      <c r="G67" s="382"/>
      <c r="H67" s="382"/>
      <c r="I67" s="379"/>
    </row>
    <row r="68" spans="1:9" x14ac:dyDescent="0.25">
      <c r="A68" s="562"/>
      <c r="B68" s="580" t="s">
        <v>808</v>
      </c>
      <c r="C68" s="154" t="s">
        <v>415</v>
      </c>
      <c r="D68" s="194"/>
      <c r="E68" s="194"/>
      <c r="F68" s="382"/>
      <c r="G68" s="382"/>
      <c r="H68" s="382"/>
      <c r="I68" s="379"/>
    </row>
    <row r="69" spans="1:9" x14ac:dyDescent="0.25">
      <c r="A69" s="562"/>
      <c r="B69" s="583"/>
      <c r="C69" s="138" t="s">
        <v>416</v>
      </c>
      <c r="D69" s="194"/>
      <c r="E69" s="194"/>
      <c r="F69" s="382"/>
      <c r="G69" s="382"/>
      <c r="H69" s="382"/>
      <c r="I69" s="379"/>
    </row>
    <row r="70" spans="1:9" x14ac:dyDescent="0.25">
      <c r="A70" s="562"/>
      <c r="B70" s="583"/>
      <c r="C70" s="155" t="s">
        <v>485</v>
      </c>
      <c r="D70" s="194"/>
      <c r="E70" s="194"/>
      <c r="F70" s="382"/>
      <c r="G70" s="382"/>
      <c r="H70" s="382"/>
      <c r="I70" s="379"/>
    </row>
    <row r="71" spans="1:9" x14ac:dyDescent="0.25">
      <c r="A71" s="562"/>
      <c r="B71" s="420" t="s">
        <v>809</v>
      </c>
      <c r="C71" s="154" t="s">
        <v>415</v>
      </c>
      <c r="D71" s="194"/>
      <c r="E71" s="194"/>
      <c r="F71" s="382"/>
      <c r="G71" s="382"/>
      <c r="H71" s="382"/>
      <c r="I71" s="379"/>
    </row>
    <row r="72" spans="1:9" x14ac:dyDescent="0.25">
      <c r="A72" s="562"/>
      <c r="B72" s="555"/>
      <c r="C72" s="138" t="s">
        <v>416</v>
      </c>
      <c r="D72" s="194"/>
      <c r="E72" s="194"/>
      <c r="F72" s="382"/>
      <c r="G72" s="382"/>
      <c r="H72" s="382"/>
      <c r="I72" s="379"/>
    </row>
    <row r="73" spans="1:9" x14ac:dyDescent="0.25">
      <c r="A73" s="562"/>
      <c r="B73" s="555"/>
      <c r="C73" s="155" t="s">
        <v>485</v>
      </c>
      <c r="D73" s="194"/>
      <c r="E73" s="194"/>
      <c r="F73" s="382"/>
      <c r="G73" s="382"/>
      <c r="H73" s="382"/>
      <c r="I73" s="379"/>
    </row>
    <row r="74" spans="1:9" x14ac:dyDescent="0.25">
      <c r="A74" s="562"/>
      <c r="B74" s="420" t="s">
        <v>810</v>
      </c>
      <c r="C74" s="154" t="s">
        <v>423</v>
      </c>
      <c r="D74" s="194"/>
      <c r="E74" s="194"/>
      <c r="F74" s="382"/>
      <c r="G74" s="382"/>
      <c r="H74" s="382"/>
      <c r="I74" s="379"/>
    </row>
    <row r="75" spans="1:9" x14ac:dyDescent="0.25">
      <c r="A75" s="562"/>
      <c r="B75" s="555"/>
      <c r="C75" s="138" t="s">
        <v>424</v>
      </c>
      <c r="D75" s="194"/>
      <c r="E75" s="194"/>
      <c r="F75" s="382"/>
      <c r="G75" s="382"/>
      <c r="H75" s="382"/>
      <c r="I75" s="379"/>
    </row>
    <row r="76" spans="1:9" x14ac:dyDescent="0.25">
      <c r="A76" s="562"/>
      <c r="B76" s="555"/>
      <c r="C76" s="155" t="s">
        <v>425</v>
      </c>
      <c r="D76" s="194"/>
      <c r="E76" s="194"/>
      <c r="F76" s="382"/>
      <c r="G76" s="382"/>
      <c r="H76" s="382"/>
      <c r="I76" s="379"/>
    </row>
    <row r="77" spans="1:9" x14ac:dyDescent="0.25">
      <c r="A77" s="562"/>
      <c r="B77" s="420" t="s">
        <v>811</v>
      </c>
      <c r="C77" s="154" t="s">
        <v>423</v>
      </c>
      <c r="D77" s="194"/>
      <c r="E77" s="194"/>
      <c r="F77" s="382"/>
      <c r="G77" s="382"/>
      <c r="H77" s="382"/>
      <c r="I77" s="379"/>
    </row>
    <row r="78" spans="1:9" x14ac:dyDescent="0.25">
      <c r="A78" s="562"/>
      <c r="B78" s="555"/>
      <c r="C78" s="138" t="s">
        <v>424</v>
      </c>
      <c r="D78" s="194"/>
      <c r="E78" s="194"/>
      <c r="F78" s="382"/>
      <c r="G78" s="382"/>
      <c r="H78" s="382"/>
      <c r="I78" s="379"/>
    </row>
    <row r="79" spans="1:9" x14ac:dyDescent="0.25">
      <c r="A79" s="562"/>
      <c r="B79" s="555"/>
      <c r="C79" s="155" t="s">
        <v>425</v>
      </c>
      <c r="D79" s="194"/>
      <c r="E79" s="194"/>
      <c r="F79" s="382"/>
      <c r="G79" s="382"/>
      <c r="H79" s="382"/>
      <c r="I79" s="379"/>
    </row>
    <row r="80" spans="1:9" x14ac:dyDescent="0.25">
      <c r="A80" s="562"/>
      <c r="B80" s="420" t="s">
        <v>812</v>
      </c>
      <c r="C80" s="154" t="s">
        <v>423</v>
      </c>
      <c r="D80" s="194"/>
      <c r="E80" s="194"/>
      <c r="F80" s="382"/>
      <c r="G80" s="382"/>
      <c r="H80" s="382"/>
      <c r="I80" s="379"/>
    </row>
    <row r="81" spans="1:9" x14ac:dyDescent="0.25">
      <c r="A81" s="562"/>
      <c r="B81" s="555"/>
      <c r="C81" s="138" t="s">
        <v>424</v>
      </c>
      <c r="D81" s="194"/>
      <c r="E81" s="194"/>
      <c r="F81" s="382"/>
      <c r="G81" s="382"/>
      <c r="H81" s="382"/>
      <c r="I81" s="379"/>
    </row>
    <row r="82" spans="1:9" x14ac:dyDescent="0.25">
      <c r="A82" s="562"/>
      <c r="B82" s="555"/>
      <c r="C82" s="155" t="s">
        <v>425</v>
      </c>
      <c r="D82" s="194"/>
      <c r="E82" s="194"/>
      <c r="F82" s="382"/>
      <c r="G82" s="382"/>
      <c r="H82" s="382"/>
      <c r="I82" s="379"/>
    </row>
    <row r="83" spans="1:9" x14ac:dyDescent="0.25">
      <c r="A83" s="562"/>
      <c r="B83" s="420" t="s">
        <v>813</v>
      </c>
      <c r="C83" s="154" t="s">
        <v>423</v>
      </c>
      <c r="D83" s="194"/>
      <c r="E83" s="194"/>
      <c r="F83" s="382"/>
      <c r="G83" s="382"/>
      <c r="H83" s="382"/>
      <c r="I83" s="379"/>
    </row>
    <row r="84" spans="1:9" x14ac:dyDescent="0.25">
      <c r="A84" s="562"/>
      <c r="B84" s="555"/>
      <c r="C84" s="138" t="s">
        <v>424</v>
      </c>
      <c r="D84" s="194"/>
      <c r="E84" s="194"/>
      <c r="F84" s="382"/>
      <c r="G84" s="382"/>
      <c r="H84" s="382"/>
      <c r="I84" s="379"/>
    </row>
    <row r="85" spans="1:9" x14ac:dyDescent="0.25">
      <c r="A85" s="562"/>
      <c r="B85" s="555"/>
      <c r="C85" s="155" t="s">
        <v>425</v>
      </c>
      <c r="D85" s="194"/>
      <c r="E85" s="194"/>
      <c r="F85" s="382"/>
      <c r="G85" s="382"/>
      <c r="H85" s="382"/>
      <c r="I85" s="379"/>
    </row>
    <row r="86" spans="1:9" x14ac:dyDescent="0.25">
      <c r="A86" s="562"/>
      <c r="B86" s="420" t="s">
        <v>814</v>
      </c>
      <c r="C86" s="154" t="s">
        <v>423</v>
      </c>
      <c r="D86" s="194"/>
      <c r="E86" s="194"/>
      <c r="F86" s="382"/>
      <c r="G86" s="382"/>
      <c r="H86" s="382"/>
      <c r="I86" s="379"/>
    </row>
    <row r="87" spans="1:9" x14ac:dyDescent="0.25">
      <c r="A87" s="562"/>
      <c r="B87" s="555"/>
      <c r="C87" s="138" t="s">
        <v>424</v>
      </c>
      <c r="D87" s="194"/>
      <c r="E87" s="194"/>
      <c r="F87" s="382"/>
      <c r="G87" s="382"/>
      <c r="H87" s="382"/>
      <c r="I87" s="379"/>
    </row>
    <row r="88" spans="1:9" ht="15.75" thickBot="1" x14ac:dyDescent="0.3">
      <c r="A88" s="563"/>
      <c r="B88" s="556"/>
      <c r="C88" s="140" t="s">
        <v>425</v>
      </c>
      <c r="D88" s="198"/>
      <c r="E88" s="198"/>
      <c r="F88" s="383"/>
      <c r="G88" s="383"/>
      <c r="H88" s="383"/>
      <c r="I88" s="380"/>
    </row>
    <row r="89" spans="1:9" ht="45" x14ac:dyDescent="0.25">
      <c r="A89" s="629">
        <v>9</v>
      </c>
      <c r="B89" s="158" t="s">
        <v>393</v>
      </c>
      <c r="C89" s="358" t="s">
        <v>401</v>
      </c>
      <c r="D89" s="131" t="s">
        <v>394</v>
      </c>
      <c r="E89" s="131" t="s">
        <v>395</v>
      </c>
      <c r="F89" s="349" t="s">
        <v>396</v>
      </c>
      <c r="G89" s="349" t="s">
        <v>397</v>
      </c>
      <c r="H89" s="349" t="s">
        <v>398</v>
      </c>
      <c r="I89" s="346" t="s">
        <v>399</v>
      </c>
    </row>
    <row r="90" spans="1:9" ht="63.75" customHeight="1" x14ac:dyDescent="0.25">
      <c r="A90" s="630"/>
      <c r="B90" s="153" t="s">
        <v>264</v>
      </c>
      <c r="C90" s="359"/>
      <c r="D90" s="133">
        <f>'Школьный климат'!D21</f>
        <v>0</v>
      </c>
      <c r="E90" s="205"/>
      <c r="F90" s="350"/>
      <c r="G90" s="350"/>
      <c r="H90" s="350"/>
      <c r="I90" s="347"/>
    </row>
    <row r="91" spans="1:9" ht="15.75" thickBot="1" x14ac:dyDescent="0.3">
      <c r="A91" s="631"/>
      <c r="B91" s="135" t="s">
        <v>400</v>
      </c>
      <c r="C91" s="360"/>
      <c r="D91" s="135" t="s">
        <v>402</v>
      </c>
      <c r="E91" s="135" t="s">
        <v>403</v>
      </c>
      <c r="F91" s="351"/>
      <c r="G91" s="351"/>
      <c r="H91" s="351"/>
      <c r="I91" s="352"/>
    </row>
    <row r="92" spans="1:9" ht="18.75" customHeight="1" x14ac:dyDescent="0.25">
      <c r="A92" s="561"/>
      <c r="B92" s="582" t="s">
        <v>815</v>
      </c>
      <c r="C92" s="136" t="s">
        <v>791</v>
      </c>
      <c r="D92" s="193"/>
      <c r="E92" s="193"/>
      <c r="F92" s="381"/>
      <c r="G92" s="381"/>
      <c r="H92" s="381"/>
      <c r="I92" s="378"/>
    </row>
    <row r="93" spans="1:9" ht="18.75" customHeight="1" x14ac:dyDescent="0.25">
      <c r="A93" s="562"/>
      <c r="B93" s="427"/>
      <c r="C93" s="138" t="s">
        <v>792</v>
      </c>
      <c r="D93" s="194"/>
      <c r="E93" s="194"/>
      <c r="F93" s="382"/>
      <c r="G93" s="382"/>
      <c r="H93" s="382"/>
      <c r="I93" s="379"/>
    </row>
    <row r="94" spans="1:9" ht="18.75" customHeight="1" thickBot="1" x14ac:dyDescent="0.3">
      <c r="A94" s="563"/>
      <c r="B94" s="428"/>
      <c r="C94" s="140" t="s">
        <v>793</v>
      </c>
      <c r="D94" s="198"/>
      <c r="E94" s="198"/>
      <c r="F94" s="383"/>
      <c r="G94" s="383"/>
      <c r="H94" s="383"/>
      <c r="I94" s="380"/>
    </row>
    <row r="95" spans="1:9" ht="45" x14ac:dyDescent="0.25">
      <c r="A95" s="629">
        <v>10</v>
      </c>
      <c r="B95" s="158" t="s">
        <v>393</v>
      </c>
      <c r="C95" s="358" t="s">
        <v>401</v>
      </c>
      <c r="D95" s="131" t="s">
        <v>394</v>
      </c>
      <c r="E95" s="131" t="s">
        <v>395</v>
      </c>
      <c r="F95" s="349" t="s">
        <v>396</v>
      </c>
      <c r="G95" s="349" t="s">
        <v>397</v>
      </c>
      <c r="H95" s="349" t="s">
        <v>398</v>
      </c>
      <c r="I95" s="346" t="s">
        <v>399</v>
      </c>
    </row>
    <row r="96" spans="1:9" ht="105.75" customHeight="1" x14ac:dyDescent="0.25">
      <c r="A96" s="630"/>
      <c r="B96" s="153" t="s">
        <v>816</v>
      </c>
      <c r="C96" s="359"/>
      <c r="D96" s="133">
        <f>'Школьный климат'!D24</f>
        <v>0</v>
      </c>
      <c r="E96" s="205"/>
      <c r="F96" s="350"/>
      <c r="G96" s="350"/>
      <c r="H96" s="350"/>
      <c r="I96" s="347"/>
    </row>
    <row r="97" spans="1:9" ht="15.75" thickBot="1" x14ac:dyDescent="0.3">
      <c r="A97" s="631"/>
      <c r="B97" s="135" t="s">
        <v>400</v>
      </c>
      <c r="C97" s="360"/>
      <c r="D97" s="135" t="s">
        <v>402</v>
      </c>
      <c r="E97" s="135" t="s">
        <v>403</v>
      </c>
      <c r="F97" s="351"/>
      <c r="G97" s="351"/>
      <c r="H97" s="351"/>
      <c r="I97" s="352"/>
    </row>
    <row r="98" spans="1:9" ht="18" customHeight="1" x14ac:dyDescent="0.25">
      <c r="A98" s="561"/>
      <c r="B98" s="582" t="s">
        <v>817</v>
      </c>
      <c r="C98" s="136" t="s">
        <v>423</v>
      </c>
      <c r="D98" s="193"/>
      <c r="E98" s="193"/>
      <c r="F98" s="381"/>
      <c r="G98" s="381"/>
      <c r="H98" s="381"/>
      <c r="I98" s="378"/>
    </row>
    <row r="99" spans="1:9" ht="18" customHeight="1" x14ac:dyDescent="0.25">
      <c r="A99" s="562"/>
      <c r="B99" s="427"/>
      <c r="C99" s="138" t="s">
        <v>424</v>
      </c>
      <c r="D99" s="194"/>
      <c r="E99" s="194"/>
      <c r="F99" s="382"/>
      <c r="G99" s="382"/>
      <c r="H99" s="382"/>
      <c r="I99" s="379"/>
    </row>
    <row r="100" spans="1:9" ht="18" customHeight="1" x14ac:dyDescent="0.25">
      <c r="A100" s="562"/>
      <c r="B100" s="427"/>
      <c r="C100" s="155" t="s">
        <v>425</v>
      </c>
      <c r="D100" s="194"/>
      <c r="E100" s="194"/>
      <c r="F100" s="382"/>
      <c r="G100" s="382"/>
      <c r="H100" s="382"/>
      <c r="I100" s="379"/>
    </row>
    <row r="101" spans="1:9" ht="21" customHeight="1" x14ac:dyDescent="0.25">
      <c r="A101" s="562"/>
      <c r="B101" s="580" t="s">
        <v>818</v>
      </c>
      <c r="C101" s="154" t="s">
        <v>423</v>
      </c>
      <c r="D101" s="194"/>
      <c r="E101" s="194"/>
      <c r="F101" s="382"/>
      <c r="G101" s="382"/>
      <c r="H101" s="382"/>
      <c r="I101" s="379"/>
    </row>
    <row r="102" spans="1:9" ht="21" customHeight="1" x14ac:dyDescent="0.25">
      <c r="A102" s="562"/>
      <c r="B102" s="583"/>
      <c r="C102" s="138" t="s">
        <v>424</v>
      </c>
      <c r="D102" s="194"/>
      <c r="E102" s="194"/>
      <c r="F102" s="382"/>
      <c r="G102" s="382"/>
      <c r="H102" s="382"/>
      <c r="I102" s="379"/>
    </row>
    <row r="103" spans="1:9" ht="21" customHeight="1" x14ac:dyDescent="0.25">
      <c r="A103" s="562"/>
      <c r="B103" s="583"/>
      <c r="C103" s="155" t="s">
        <v>425</v>
      </c>
      <c r="D103" s="194"/>
      <c r="E103" s="194"/>
      <c r="F103" s="382"/>
      <c r="G103" s="382"/>
      <c r="H103" s="382"/>
      <c r="I103" s="379"/>
    </row>
    <row r="104" spans="1:9" x14ac:dyDescent="0.25">
      <c r="A104" s="562"/>
      <c r="B104" s="580" t="s">
        <v>819</v>
      </c>
      <c r="C104" s="154" t="s">
        <v>415</v>
      </c>
      <c r="D104" s="194"/>
      <c r="E104" s="194"/>
      <c r="F104" s="382"/>
      <c r="G104" s="382"/>
      <c r="H104" s="382"/>
      <c r="I104" s="379"/>
    </row>
    <row r="105" spans="1:9" x14ac:dyDescent="0.25">
      <c r="A105" s="562"/>
      <c r="B105" s="580"/>
      <c r="C105" s="138" t="s">
        <v>416</v>
      </c>
      <c r="D105" s="194"/>
      <c r="E105" s="194"/>
      <c r="F105" s="382"/>
      <c r="G105" s="382"/>
      <c r="H105" s="382"/>
      <c r="I105" s="379"/>
    </row>
    <row r="106" spans="1:9" ht="15.75" thickBot="1" x14ac:dyDescent="0.3">
      <c r="A106" s="563"/>
      <c r="B106" s="581"/>
      <c r="C106" s="140" t="s">
        <v>485</v>
      </c>
      <c r="D106" s="198"/>
      <c r="E106" s="198"/>
      <c r="F106" s="383"/>
      <c r="G106" s="383"/>
      <c r="H106" s="383"/>
      <c r="I106" s="380"/>
    </row>
    <row r="107" spans="1:9" ht="45" x14ac:dyDescent="0.25">
      <c r="A107" s="629">
        <v>11</v>
      </c>
      <c r="B107" s="158" t="s">
        <v>393</v>
      </c>
      <c r="C107" s="358" t="s">
        <v>401</v>
      </c>
      <c r="D107" s="131" t="s">
        <v>394</v>
      </c>
      <c r="E107" s="131" t="s">
        <v>395</v>
      </c>
      <c r="F107" s="349" t="s">
        <v>396</v>
      </c>
      <c r="G107" s="349" t="s">
        <v>397</v>
      </c>
      <c r="H107" s="349" t="s">
        <v>398</v>
      </c>
      <c r="I107" s="346" t="s">
        <v>399</v>
      </c>
    </row>
    <row r="108" spans="1:9" ht="105.75" customHeight="1" x14ac:dyDescent="0.25">
      <c r="A108" s="630"/>
      <c r="B108" s="153" t="s">
        <v>267</v>
      </c>
      <c r="C108" s="359"/>
      <c r="D108" s="133">
        <f>'Школьный климат'!D27</f>
        <v>0</v>
      </c>
      <c r="E108" s="205"/>
      <c r="F108" s="350"/>
      <c r="G108" s="350"/>
      <c r="H108" s="350"/>
      <c r="I108" s="347"/>
    </row>
    <row r="109" spans="1:9" ht="15.75" thickBot="1" x14ac:dyDescent="0.3">
      <c r="A109" s="631"/>
      <c r="B109" s="135" t="s">
        <v>400</v>
      </c>
      <c r="C109" s="360"/>
      <c r="D109" s="135" t="s">
        <v>402</v>
      </c>
      <c r="E109" s="135" t="s">
        <v>403</v>
      </c>
      <c r="F109" s="351"/>
      <c r="G109" s="351"/>
      <c r="H109" s="351"/>
      <c r="I109" s="352"/>
    </row>
    <row r="110" spans="1:9" ht="17.25" customHeight="1" x14ac:dyDescent="0.25">
      <c r="A110" s="561"/>
      <c r="B110" s="582" t="s">
        <v>820</v>
      </c>
      <c r="C110" s="136" t="s">
        <v>791</v>
      </c>
      <c r="D110" s="193"/>
      <c r="E110" s="193"/>
      <c r="F110" s="381"/>
      <c r="G110" s="381"/>
      <c r="H110" s="381"/>
      <c r="I110" s="378"/>
    </row>
    <row r="111" spans="1:9" ht="17.25" customHeight="1" x14ac:dyDescent="0.25">
      <c r="A111" s="562"/>
      <c r="B111" s="427"/>
      <c r="C111" s="138" t="s">
        <v>792</v>
      </c>
      <c r="D111" s="194"/>
      <c r="E111" s="194"/>
      <c r="F111" s="382"/>
      <c r="G111" s="382"/>
      <c r="H111" s="382"/>
      <c r="I111" s="379"/>
    </row>
    <row r="112" spans="1:9" ht="17.25" customHeight="1" x14ac:dyDescent="0.25">
      <c r="A112" s="562"/>
      <c r="B112" s="427"/>
      <c r="C112" s="155" t="s">
        <v>793</v>
      </c>
      <c r="D112" s="194"/>
      <c r="E112" s="194"/>
      <c r="F112" s="382"/>
      <c r="G112" s="382"/>
      <c r="H112" s="382"/>
      <c r="I112" s="379"/>
    </row>
    <row r="113" spans="1:9" ht="21" customHeight="1" x14ac:dyDescent="0.25">
      <c r="A113" s="562"/>
      <c r="B113" s="580" t="s">
        <v>821</v>
      </c>
      <c r="C113" s="154" t="s">
        <v>415</v>
      </c>
      <c r="D113" s="194"/>
      <c r="E113" s="194"/>
      <c r="F113" s="382"/>
      <c r="G113" s="382"/>
      <c r="H113" s="382"/>
      <c r="I113" s="379"/>
    </row>
    <row r="114" spans="1:9" ht="21" customHeight="1" x14ac:dyDescent="0.25">
      <c r="A114" s="562"/>
      <c r="B114" s="583"/>
      <c r="C114" s="138" t="s">
        <v>416</v>
      </c>
      <c r="D114" s="194"/>
      <c r="E114" s="194"/>
      <c r="F114" s="382"/>
      <c r="G114" s="382"/>
      <c r="H114" s="382"/>
      <c r="I114" s="379"/>
    </row>
    <row r="115" spans="1:9" ht="21" customHeight="1" thickBot="1" x14ac:dyDescent="0.3">
      <c r="A115" s="563"/>
      <c r="B115" s="632"/>
      <c r="C115" s="140" t="s">
        <v>485</v>
      </c>
      <c r="D115" s="198"/>
      <c r="E115" s="198"/>
      <c r="F115" s="383"/>
      <c r="G115" s="383"/>
      <c r="H115" s="383"/>
      <c r="I115" s="380"/>
    </row>
    <row r="116" spans="1:9" ht="45" x14ac:dyDescent="0.25">
      <c r="A116" s="629">
        <v>12</v>
      </c>
      <c r="B116" s="158" t="s">
        <v>393</v>
      </c>
      <c r="C116" s="358" t="s">
        <v>401</v>
      </c>
      <c r="D116" s="131" t="s">
        <v>394</v>
      </c>
      <c r="E116" s="131" t="s">
        <v>395</v>
      </c>
      <c r="F116" s="349" t="s">
        <v>396</v>
      </c>
      <c r="G116" s="349" t="s">
        <v>397</v>
      </c>
      <c r="H116" s="349" t="s">
        <v>398</v>
      </c>
      <c r="I116" s="346" t="s">
        <v>399</v>
      </c>
    </row>
    <row r="117" spans="1:9" ht="60.75" customHeight="1" x14ac:dyDescent="0.25">
      <c r="A117" s="630"/>
      <c r="B117" s="153" t="s">
        <v>259</v>
      </c>
      <c r="C117" s="359"/>
      <c r="D117" s="133">
        <f>'Школьный климат'!D29</f>
        <v>0</v>
      </c>
      <c r="E117" s="205"/>
      <c r="F117" s="350"/>
      <c r="G117" s="350"/>
      <c r="H117" s="350"/>
      <c r="I117" s="347"/>
    </row>
    <row r="118" spans="1:9" ht="15.75" thickBot="1" x14ac:dyDescent="0.3">
      <c r="A118" s="631"/>
      <c r="B118" s="135" t="s">
        <v>400</v>
      </c>
      <c r="C118" s="360"/>
      <c r="D118" s="135" t="s">
        <v>402</v>
      </c>
      <c r="E118" s="135" t="s">
        <v>403</v>
      </c>
      <c r="F118" s="351"/>
      <c r="G118" s="351"/>
      <c r="H118" s="351"/>
      <c r="I118" s="352"/>
    </row>
    <row r="119" spans="1:9" ht="18.75" customHeight="1" x14ac:dyDescent="0.25">
      <c r="A119" s="561"/>
      <c r="B119" s="582" t="s">
        <v>822</v>
      </c>
      <c r="C119" s="136" t="s">
        <v>791</v>
      </c>
      <c r="D119" s="193"/>
      <c r="E119" s="193"/>
      <c r="F119" s="381"/>
      <c r="G119" s="381"/>
      <c r="H119" s="381"/>
      <c r="I119" s="378"/>
    </row>
    <row r="120" spans="1:9" ht="18.75" customHeight="1" x14ac:dyDescent="0.25">
      <c r="A120" s="562"/>
      <c r="B120" s="427"/>
      <c r="C120" s="138" t="s">
        <v>792</v>
      </c>
      <c r="D120" s="194"/>
      <c r="E120" s="194"/>
      <c r="F120" s="382"/>
      <c r="G120" s="382"/>
      <c r="H120" s="382"/>
      <c r="I120" s="379"/>
    </row>
    <row r="121" spans="1:9" ht="18.75" customHeight="1" x14ac:dyDescent="0.25">
      <c r="A121" s="562"/>
      <c r="B121" s="427"/>
      <c r="C121" s="155" t="s">
        <v>793</v>
      </c>
      <c r="D121" s="194"/>
      <c r="E121" s="194"/>
      <c r="F121" s="382"/>
      <c r="G121" s="382"/>
      <c r="H121" s="382"/>
      <c r="I121" s="379"/>
    </row>
    <row r="122" spans="1:9" ht="21" customHeight="1" x14ac:dyDescent="0.25">
      <c r="A122" s="562"/>
      <c r="B122" s="580" t="s">
        <v>823</v>
      </c>
      <c r="C122" s="154" t="s">
        <v>423</v>
      </c>
      <c r="D122" s="194"/>
      <c r="E122" s="194"/>
      <c r="F122" s="382"/>
      <c r="G122" s="382"/>
      <c r="H122" s="382"/>
      <c r="I122" s="379"/>
    </row>
    <row r="123" spans="1:9" ht="21" customHeight="1" x14ac:dyDescent="0.25">
      <c r="A123" s="562"/>
      <c r="B123" s="583"/>
      <c r="C123" s="138" t="s">
        <v>424</v>
      </c>
      <c r="D123" s="194"/>
      <c r="E123" s="194"/>
      <c r="F123" s="382"/>
      <c r="G123" s="382"/>
      <c r="H123" s="382"/>
      <c r="I123" s="379"/>
    </row>
    <row r="124" spans="1:9" ht="21" customHeight="1" x14ac:dyDescent="0.25">
      <c r="A124" s="562"/>
      <c r="B124" s="583"/>
      <c r="C124" s="155" t="s">
        <v>425</v>
      </c>
      <c r="D124" s="194"/>
      <c r="E124" s="194"/>
      <c r="F124" s="382"/>
      <c r="G124" s="382"/>
      <c r="H124" s="382"/>
      <c r="I124" s="379"/>
    </row>
    <row r="125" spans="1:9" x14ac:dyDescent="0.25">
      <c r="A125" s="562"/>
      <c r="B125" s="580" t="s">
        <v>824</v>
      </c>
      <c r="C125" s="154" t="s">
        <v>423</v>
      </c>
      <c r="D125" s="194"/>
      <c r="E125" s="194"/>
      <c r="F125" s="382"/>
      <c r="G125" s="382"/>
      <c r="H125" s="382"/>
      <c r="I125" s="379"/>
    </row>
    <row r="126" spans="1:9" x14ac:dyDescent="0.25">
      <c r="A126" s="562"/>
      <c r="B126" s="583"/>
      <c r="C126" s="138" t="s">
        <v>424</v>
      </c>
      <c r="D126" s="194"/>
      <c r="E126" s="194"/>
      <c r="F126" s="382"/>
      <c r="G126" s="382"/>
      <c r="H126" s="382"/>
      <c r="I126" s="379"/>
    </row>
    <row r="127" spans="1:9" x14ac:dyDescent="0.25">
      <c r="A127" s="562"/>
      <c r="B127" s="583"/>
      <c r="C127" s="155" t="s">
        <v>425</v>
      </c>
      <c r="D127" s="194"/>
      <c r="E127" s="194"/>
      <c r="F127" s="382"/>
      <c r="G127" s="382"/>
      <c r="H127" s="382"/>
      <c r="I127" s="379"/>
    </row>
    <row r="128" spans="1:9" x14ac:dyDescent="0.25">
      <c r="A128" s="562"/>
      <c r="B128" s="580" t="s">
        <v>825</v>
      </c>
      <c r="C128" s="154" t="s">
        <v>423</v>
      </c>
      <c r="D128" s="194"/>
      <c r="E128" s="194"/>
      <c r="F128" s="382"/>
      <c r="G128" s="382"/>
      <c r="H128" s="382"/>
      <c r="I128" s="379"/>
    </row>
    <row r="129" spans="1:9" x14ac:dyDescent="0.25">
      <c r="A129" s="562"/>
      <c r="B129" s="580"/>
      <c r="C129" s="138" t="s">
        <v>424</v>
      </c>
      <c r="D129" s="194"/>
      <c r="E129" s="194"/>
      <c r="F129" s="382"/>
      <c r="G129" s="382"/>
      <c r="H129" s="382"/>
      <c r="I129" s="379"/>
    </row>
    <row r="130" spans="1:9" x14ac:dyDescent="0.25">
      <c r="A130" s="562"/>
      <c r="B130" s="580"/>
      <c r="C130" s="155" t="s">
        <v>425</v>
      </c>
      <c r="D130" s="194"/>
      <c r="E130" s="194"/>
      <c r="F130" s="382"/>
      <c r="G130" s="382"/>
      <c r="H130" s="382"/>
      <c r="I130" s="379"/>
    </row>
    <row r="131" spans="1:9" x14ac:dyDescent="0.25">
      <c r="A131" s="562"/>
      <c r="B131" s="419" t="s">
        <v>826</v>
      </c>
      <c r="C131" s="154" t="s">
        <v>405</v>
      </c>
      <c r="D131" s="194"/>
      <c r="E131" s="194"/>
      <c r="F131" s="382"/>
      <c r="G131" s="382"/>
      <c r="H131" s="382"/>
      <c r="I131" s="379"/>
    </row>
    <row r="132" spans="1:9" x14ac:dyDescent="0.25">
      <c r="A132" s="562"/>
      <c r="B132" s="427"/>
      <c r="C132" s="138" t="s">
        <v>406</v>
      </c>
      <c r="D132" s="194"/>
      <c r="E132" s="194"/>
      <c r="F132" s="382"/>
      <c r="G132" s="382"/>
      <c r="H132" s="382"/>
      <c r="I132" s="379"/>
    </row>
    <row r="133" spans="1:9" ht="15.75" thickBot="1" x14ac:dyDescent="0.3">
      <c r="A133" s="563"/>
      <c r="B133" s="428"/>
      <c r="C133" s="140" t="s">
        <v>407</v>
      </c>
      <c r="D133" s="198"/>
      <c r="E133" s="198"/>
      <c r="F133" s="383"/>
      <c r="G133" s="383"/>
      <c r="H133" s="383"/>
      <c r="I133" s="380"/>
    </row>
    <row r="134" spans="1:9" ht="45" x14ac:dyDescent="0.25">
      <c r="A134" s="629">
        <v>13</v>
      </c>
      <c r="B134" s="158" t="s">
        <v>393</v>
      </c>
      <c r="C134" s="358" t="s">
        <v>401</v>
      </c>
      <c r="D134" s="131" t="s">
        <v>394</v>
      </c>
      <c r="E134" s="131" t="s">
        <v>395</v>
      </c>
      <c r="F134" s="349" t="s">
        <v>396</v>
      </c>
      <c r="G134" s="349" t="s">
        <v>397</v>
      </c>
      <c r="H134" s="349" t="s">
        <v>398</v>
      </c>
      <c r="I134" s="346" t="s">
        <v>399</v>
      </c>
    </row>
    <row r="135" spans="1:9" ht="62.25" customHeight="1" x14ac:dyDescent="0.25">
      <c r="A135" s="630"/>
      <c r="B135" s="153" t="s">
        <v>270</v>
      </c>
      <c r="C135" s="359"/>
      <c r="D135" s="133">
        <f>'Школьный климат'!D32</f>
        <v>0</v>
      </c>
      <c r="E135" s="205"/>
      <c r="F135" s="350"/>
      <c r="G135" s="350"/>
      <c r="H135" s="350"/>
      <c r="I135" s="347"/>
    </row>
    <row r="136" spans="1:9" ht="15.75" thickBot="1" x14ac:dyDescent="0.3">
      <c r="A136" s="631"/>
      <c r="B136" s="135" t="s">
        <v>400</v>
      </c>
      <c r="C136" s="360"/>
      <c r="D136" s="135" t="s">
        <v>402</v>
      </c>
      <c r="E136" s="135" t="s">
        <v>403</v>
      </c>
      <c r="F136" s="351"/>
      <c r="G136" s="351"/>
      <c r="H136" s="351"/>
      <c r="I136" s="352"/>
    </row>
    <row r="137" spans="1:9" ht="15.75" customHeight="1" x14ac:dyDescent="0.25">
      <c r="A137" s="561"/>
      <c r="B137" s="582" t="s">
        <v>827</v>
      </c>
      <c r="C137" s="136" t="s">
        <v>791</v>
      </c>
      <c r="D137" s="193"/>
      <c r="E137" s="193"/>
      <c r="F137" s="381"/>
      <c r="G137" s="381"/>
      <c r="H137" s="381"/>
      <c r="I137" s="378"/>
    </row>
    <row r="138" spans="1:9" ht="15.75" customHeight="1" x14ac:dyDescent="0.25">
      <c r="A138" s="562"/>
      <c r="B138" s="427"/>
      <c r="C138" s="138" t="s">
        <v>792</v>
      </c>
      <c r="D138" s="194"/>
      <c r="E138" s="194"/>
      <c r="F138" s="382"/>
      <c r="G138" s="382"/>
      <c r="H138" s="382"/>
      <c r="I138" s="379"/>
    </row>
    <row r="139" spans="1:9" ht="15.75" customHeight="1" x14ac:dyDescent="0.25">
      <c r="A139" s="562"/>
      <c r="B139" s="427"/>
      <c r="C139" s="155" t="s">
        <v>793</v>
      </c>
      <c r="D139" s="194"/>
      <c r="E139" s="194"/>
      <c r="F139" s="382"/>
      <c r="G139" s="382"/>
      <c r="H139" s="382"/>
      <c r="I139" s="379"/>
    </row>
    <row r="140" spans="1:9" ht="21" customHeight="1" x14ac:dyDescent="0.25">
      <c r="A140" s="562"/>
      <c r="B140" s="580" t="s">
        <v>828</v>
      </c>
      <c r="C140" s="154" t="s">
        <v>415</v>
      </c>
      <c r="D140" s="194"/>
      <c r="E140" s="194"/>
      <c r="F140" s="382"/>
      <c r="G140" s="382"/>
      <c r="H140" s="382"/>
      <c r="I140" s="379"/>
    </row>
    <row r="141" spans="1:9" ht="21" customHeight="1" x14ac:dyDescent="0.25">
      <c r="A141" s="562"/>
      <c r="B141" s="583"/>
      <c r="C141" s="138" t="s">
        <v>416</v>
      </c>
      <c r="D141" s="194"/>
      <c r="E141" s="194"/>
      <c r="F141" s="382"/>
      <c r="G141" s="382"/>
      <c r="H141" s="382"/>
      <c r="I141" s="379"/>
    </row>
    <row r="142" spans="1:9" ht="21" customHeight="1" x14ac:dyDescent="0.25">
      <c r="A142" s="562"/>
      <c r="B142" s="583"/>
      <c r="C142" s="155" t="s">
        <v>485</v>
      </c>
      <c r="D142" s="194"/>
      <c r="E142" s="194"/>
      <c r="F142" s="382"/>
      <c r="G142" s="382"/>
      <c r="H142" s="382"/>
      <c r="I142" s="379"/>
    </row>
    <row r="143" spans="1:9" x14ac:dyDescent="0.25">
      <c r="A143" s="562"/>
      <c r="B143" s="580" t="s">
        <v>829</v>
      </c>
      <c r="C143" s="154" t="s">
        <v>423</v>
      </c>
      <c r="D143" s="194"/>
      <c r="E143" s="194"/>
      <c r="F143" s="382"/>
      <c r="G143" s="382"/>
      <c r="H143" s="382"/>
      <c r="I143" s="379"/>
    </row>
    <row r="144" spans="1:9" x14ac:dyDescent="0.25">
      <c r="A144" s="562"/>
      <c r="B144" s="580"/>
      <c r="C144" s="138" t="s">
        <v>424</v>
      </c>
      <c r="D144" s="194"/>
      <c r="E144" s="194"/>
      <c r="F144" s="382"/>
      <c r="G144" s="382"/>
      <c r="H144" s="382"/>
      <c r="I144" s="379"/>
    </row>
    <row r="145" spans="1:9" x14ac:dyDescent="0.25">
      <c r="A145" s="562"/>
      <c r="B145" s="580"/>
      <c r="C145" s="155" t="s">
        <v>425</v>
      </c>
      <c r="D145" s="194"/>
      <c r="E145" s="194"/>
      <c r="F145" s="382"/>
      <c r="G145" s="382"/>
      <c r="H145" s="382"/>
      <c r="I145" s="379"/>
    </row>
    <row r="146" spans="1:9" x14ac:dyDescent="0.25">
      <c r="A146" s="562"/>
      <c r="B146" s="580" t="s">
        <v>830</v>
      </c>
      <c r="C146" s="154" t="s">
        <v>423</v>
      </c>
      <c r="D146" s="194"/>
      <c r="E146" s="194"/>
      <c r="F146" s="382"/>
      <c r="G146" s="382"/>
      <c r="H146" s="382"/>
      <c r="I146" s="379"/>
    </row>
    <row r="147" spans="1:9" x14ac:dyDescent="0.25">
      <c r="A147" s="562"/>
      <c r="B147" s="583"/>
      <c r="C147" s="138" t="s">
        <v>424</v>
      </c>
      <c r="D147" s="194"/>
      <c r="E147" s="194"/>
      <c r="F147" s="382"/>
      <c r="G147" s="382"/>
      <c r="H147" s="382"/>
      <c r="I147" s="379"/>
    </row>
    <row r="148" spans="1:9" x14ac:dyDescent="0.25">
      <c r="A148" s="562"/>
      <c r="B148" s="583"/>
      <c r="C148" s="155" t="s">
        <v>425</v>
      </c>
      <c r="D148" s="194"/>
      <c r="E148" s="194"/>
      <c r="F148" s="382"/>
      <c r="G148" s="382"/>
      <c r="H148" s="382"/>
      <c r="I148" s="379"/>
    </row>
    <row r="149" spans="1:9" x14ac:dyDescent="0.25">
      <c r="A149" s="562"/>
      <c r="B149" s="580" t="s">
        <v>831</v>
      </c>
      <c r="C149" s="154" t="s">
        <v>423</v>
      </c>
      <c r="D149" s="194"/>
      <c r="E149" s="194"/>
      <c r="F149" s="382"/>
      <c r="G149" s="382"/>
      <c r="H149" s="382"/>
      <c r="I149" s="379"/>
    </row>
    <row r="150" spans="1:9" x14ac:dyDescent="0.25">
      <c r="A150" s="562"/>
      <c r="B150" s="580"/>
      <c r="C150" s="138" t="s">
        <v>424</v>
      </c>
      <c r="D150" s="194"/>
      <c r="E150" s="194"/>
      <c r="F150" s="382"/>
      <c r="G150" s="382"/>
      <c r="H150" s="382"/>
      <c r="I150" s="379"/>
    </row>
    <row r="151" spans="1:9" x14ac:dyDescent="0.25">
      <c r="A151" s="562"/>
      <c r="B151" s="580"/>
      <c r="C151" s="155" t="s">
        <v>425</v>
      </c>
      <c r="D151" s="194"/>
      <c r="E151" s="194"/>
      <c r="F151" s="382"/>
      <c r="G151" s="382"/>
      <c r="H151" s="382"/>
      <c r="I151" s="379"/>
    </row>
    <row r="152" spans="1:9" x14ac:dyDescent="0.25">
      <c r="A152" s="562"/>
      <c r="B152" s="419" t="s">
        <v>832</v>
      </c>
      <c r="C152" s="154" t="s">
        <v>423</v>
      </c>
      <c r="D152" s="194"/>
      <c r="E152" s="194"/>
      <c r="F152" s="382"/>
      <c r="G152" s="382"/>
      <c r="H152" s="382"/>
      <c r="I152" s="379"/>
    </row>
    <row r="153" spans="1:9" x14ac:dyDescent="0.25">
      <c r="A153" s="562"/>
      <c r="B153" s="427"/>
      <c r="C153" s="138" t="s">
        <v>424</v>
      </c>
      <c r="D153" s="194"/>
      <c r="E153" s="194"/>
      <c r="F153" s="382"/>
      <c r="G153" s="382"/>
      <c r="H153" s="382"/>
      <c r="I153" s="379"/>
    </row>
    <row r="154" spans="1:9" x14ac:dyDescent="0.25">
      <c r="A154" s="562"/>
      <c r="B154" s="427"/>
      <c r="C154" s="155" t="s">
        <v>425</v>
      </c>
      <c r="D154" s="194"/>
      <c r="E154" s="194"/>
      <c r="F154" s="382"/>
      <c r="G154" s="382"/>
      <c r="H154" s="382"/>
      <c r="I154" s="379"/>
    </row>
    <row r="155" spans="1:9" x14ac:dyDescent="0.25">
      <c r="A155" s="562"/>
      <c r="B155" s="580" t="s">
        <v>833</v>
      </c>
      <c r="C155" s="154" t="s">
        <v>423</v>
      </c>
      <c r="D155" s="194"/>
      <c r="E155" s="194"/>
      <c r="F155" s="382"/>
      <c r="G155" s="382"/>
      <c r="H155" s="382"/>
      <c r="I155" s="379"/>
    </row>
    <row r="156" spans="1:9" x14ac:dyDescent="0.25">
      <c r="A156" s="562"/>
      <c r="B156" s="583"/>
      <c r="C156" s="138" t="s">
        <v>424</v>
      </c>
      <c r="D156" s="194"/>
      <c r="E156" s="194"/>
      <c r="F156" s="382"/>
      <c r="G156" s="382"/>
      <c r="H156" s="382"/>
      <c r="I156" s="379"/>
    </row>
    <row r="157" spans="1:9" x14ac:dyDescent="0.25">
      <c r="A157" s="562"/>
      <c r="B157" s="583"/>
      <c r="C157" s="155" t="s">
        <v>425</v>
      </c>
      <c r="D157" s="194"/>
      <c r="E157" s="194"/>
      <c r="F157" s="382"/>
      <c r="G157" s="382"/>
      <c r="H157" s="382"/>
      <c r="I157" s="379"/>
    </row>
    <row r="158" spans="1:9" x14ac:dyDescent="0.25">
      <c r="A158" s="562"/>
      <c r="B158" s="420" t="s">
        <v>834</v>
      </c>
      <c r="C158" s="154" t="s">
        <v>405</v>
      </c>
      <c r="D158" s="194"/>
      <c r="E158" s="194"/>
      <c r="F158" s="382"/>
      <c r="G158" s="382"/>
      <c r="H158" s="382"/>
      <c r="I158" s="379"/>
    </row>
    <row r="159" spans="1:9" x14ac:dyDescent="0.25">
      <c r="A159" s="562"/>
      <c r="B159" s="555"/>
      <c r="C159" s="138" t="s">
        <v>406</v>
      </c>
      <c r="D159" s="194"/>
      <c r="E159" s="194"/>
      <c r="F159" s="382"/>
      <c r="G159" s="382"/>
      <c r="H159" s="382"/>
      <c r="I159" s="379"/>
    </row>
    <row r="160" spans="1:9" x14ac:dyDescent="0.25">
      <c r="A160" s="562"/>
      <c r="B160" s="555"/>
      <c r="C160" s="155" t="s">
        <v>407</v>
      </c>
      <c r="D160" s="194"/>
      <c r="E160" s="194"/>
      <c r="F160" s="382"/>
      <c r="G160" s="382"/>
      <c r="H160" s="382"/>
      <c r="I160" s="379"/>
    </row>
    <row r="161" spans="1:9" x14ac:dyDescent="0.25">
      <c r="A161" s="562"/>
      <c r="B161" s="420" t="s">
        <v>835</v>
      </c>
      <c r="C161" s="154" t="s">
        <v>423</v>
      </c>
      <c r="D161" s="194"/>
      <c r="E161" s="194"/>
      <c r="F161" s="382"/>
      <c r="G161" s="382"/>
      <c r="H161" s="382"/>
      <c r="I161" s="379"/>
    </row>
    <row r="162" spans="1:9" x14ac:dyDescent="0.25">
      <c r="A162" s="562"/>
      <c r="B162" s="555"/>
      <c r="C162" s="138" t="s">
        <v>424</v>
      </c>
      <c r="D162" s="194"/>
      <c r="E162" s="194"/>
      <c r="F162" s="382"/>
      <c r="G162" s="382"/>
      <c r="H162" s="382"/>
      <c r="I162" s="379"/>
    </row>
    <row r="163" spans="1:9" x14ac:dyDescent="0.25">
      <c r="A163" s="562"/>
      <c r="B163" s="555"/>
      <c r="C163" s="155" t="s">
        <v>425</v>
      </c>
      <c r="D163" s="194"/>
      <c r="E163" s="194"/>
      <c r="F163" s="382"/>
      <c r="G163" s="382"/>
      <c r="H163" s="382"/>
      <c r="I163" s="379"/>
    </row>
    <row r="164" spans="1:9" x14ac:dyDescent="0.25">
      <c r="A164" s="562"/>
      <c r="B164" s="420" t="s">
        <v>836</v>
      </c>
      <c r="C164" s="154" t="s">
        <v>423</v>
      </c>
      <c r="D164" s="194"/>
      <c r="E164" s="194"/>
      <c r="F164" s="382"/>
      <c r="G164" s="382"/>
      <c r="H164" s="382"/>
      <c r="I164" s="379"/>
    </row>
    <row r="165" spans="1:9" x14ac:dyDescent="0.25">
      <c r="A165" s="562"/>
      <c r="B165" s="555"/>
      <c r="C165" s="138" t="s">
        <v>424</v>
      </c>
      <c r="D165" s="194"/>
      <c r="E165" s="194"/>
      <c r="F165" s="382"/>
      <c r="G165" s="382"/>
      <c r="H165" s="382"/>
      <c r="I165" s="379"/>
    </row>
    <row r="166" spans="1:9" x14ac:dyDescent="0.25">
      <c r="A166" s="562"/>
      <c r="B166" s="555"/>
      <c r="C166" s="155" t="s">
        <v>425</v>
      </c>
      <c r="D166" s="194"/>
      <c r="E166" s="194"/>
      <c r="F166" s="382"/>
      <c r="G166" s="382"/>
      <c r="H166" s="382"/>
      <c r="I166" s="379"/>
    </row>
    <row r="167" spans="1:9" x14ac:dyDescent="0.25">
      <c r="A167" s="562"/>
      <c r="B167" s="420" t="s">
        <v>826</v>
      </c>
      <c r="C167" s="154" t="s">
        <v>423</v>
      </c>
      <c r="D167" s="194"/>
      <c r="E167" s="194"/>
      <c r="F167" s="382"/>
      <c r="G167" s="382"/>
      <c r="H167" s="382"/>
      <c r="I167" s="379"/>
    </row>
    <row r="168" spans="1:9" x14ac:dyDescent="0.25">
      <c r="A168" s="562"/>
      <c r="B168" s="555"/>
      <c r="C168" s="138" t="s">
        <v>424</v>
      </c>
      <c r="D168" s="194"/>
      <c r="E168" s="194"/>
      <c r="F168" s="382"/>
      <c r="G168" s="382"/>
      <c r="H168" s="382"/>
      <c r="I168" s="379"/>
    </row>
    <row r="169" spans="1:9" ht="15.75" thickBot="1" x14ac:dyDescent="0.3">
      <c r="A169" s="563"/>
      <c r="B169" s="556"/>
      <c r="C169" s="140" t="s">
        <v>425</v>
      </c>
      <c r="D169" s="198"/>
      <c r="E169" s="198"/>
      <c r="F169" s="383"/>
      <c r="G169" s="383"/>
      <c r="H169" s="383"/>
      <c r="I169" s="380"/>
    </row>
  </sheetData>
  <sheetProtection algorithmName="SHA-512" hashValue="5EyaXA+kabhwVNiEn47nJyEPCVSrcyfKAqDnud3OzSd/3en9rfkA/N7q/LydjVZCw8uHnF3PXs/zBlL10wB3xA==" saltValue="jBxFib8CUxsSscthdntHvg==" spinCount="100000" sheet="1" objects="1" scenarios="1"/>
  <mergeCells count="306">
    <mergeCell ref="K4:W4"/>
    <mergeCell ref="C134:C136"/>
    <mergeCell ref="C38:C40"/>
    <mergeCell ref="C47:C49"/>
    <mergeCell ref="C89:C91"/>
    <mergeCell ref="C95:C97"/>
    <mergeCell ref="C107:C109"/>
    <mergeCell ref="C116:C118"/>
    <mergeCell ref="B167:B169"/>
    <mergeCell ref="F167:F169"/>
    <mergeCell ref="G167:G169"/>
    <mergeCell ref="H167:H169"/>
    <mergeCell ref="I167:I169"/>
    <mergeCell ref="C2:C4"/>
    <mergeCell ref="C8:C10"/>
    <mergeCell ref="C20:C22"/>
    <mergeCell ref="C26:C28"/>
    <mergeCell ref="B161:B163"/>
    <mergeCell ref="F161:F163"/>
    <mergeCell ref="G161:G163"/>
    <mergeCell ref="H161:H163"/>
    <mergeCell ref="I161:I163"/>
    <mergeCell ref="B164:B166"/>
    <mergeCell ref="B152:B154"/>
    <mergeCell ref="F152:F154"/>
    <mergeCell ref="G152:G154"/>
    <mergeCell ref="H152:H154"/>
    <mergeCell ref="I152:I154"/>
    <mergeCell ref="F164:F166"/>
    <mergeCell ref="G164:G166"/>
    <mergeCell ref="H164:H166"/>
    <mergeCell ref="I164:I166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H131:H133"/>
    <mergeCell ref="I131:I133"/>
    <mergeCell ref="I137:I139"/>
    <mergeCell ref="B140:B142"/>
    <mergeCell ref="F140:F142"/>
    <mergeCell ref="G140:G142"/>
    <mergeCell ref="H140:H142"/>
    <mergeCell ref="I140:I142"/>
    <mergeCell ref="A134:A136"/>
    <mergeCell ref="F134:F136"/>
    <mergeCell ref="G134:G136"/>
    <mergeCell ref="H134:H136"/>
    <mergeCell ref="I134:I136"/>
    <mergeCell ref="A137:A169"/>
    <mergeCell ref="B137:B139"/>
    <mergeCell ref="F137:F139"/>
    <mergeCell ref="G137:G139"/>
    <mergeCell ref="H137:H139"/>
    <mergeCell ref="B143:B145"/>
    <mergeCell ref="F143:F145"/>
    <mergeCell ref="G143:G145"/>
    <mergeCell ref="H143:H145"/>
    <mergeCell ref="I143:I145"/>
    <mergeCell ref="B146:B148"/>
    <mergeCell ref="I122:I124"/>
    <mergeCell ref="B125:B127"/>
    <mergeCell ref="F125:F127"/>
    <mergeCell ref="G125:G127"/>
    <mergeCell ref="H125:H127"/>
    <mergeCell ref="I125:I127"/>
    <mergeCell ref="A119:A133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A107:A109"/>
    <mergeCell ref="F107:F109"/>
    <mergeCell ref="G107:G109"/>
    <mergeCell ref="H107:H109"/>
    <mergeCell ref="I107:I109"/>
    <mergeCell ref="I113:I115"/>
    <mergeCell ref="A116:A118"/>
    <mergeCell ref="F116:F118"/>
    <mergeCell ref="G116:G118"/>
    <mergeCell ref="H116:H118"/>
    <mergeCell ref="I116:I118"/>
    <mergeCell ref="A110:A115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98:I100"/>
    <mergeCell ref="B101:B103"/>
    <mergeCell ref="F101:F103"/>
    <mergeCell ref="G101:G103"/>
    <mergeCell ref="H101:H103"/>
    <mergeCell ref="I101:I103"/>
    <mergeCell ref="A95:A97"/>
    <mergeCell ref="F95:F97"/>
    <mergeCell ref="G95:G97"/>
    <mergeCell ref="H95:H97"/>
    <mergeCell ref="I95:I97"/>
    <mergeCell ref="A98:A106"/>
    <mergeCell ref="B98:B100"/>
    <mergeCell ref="F98:F100"/>
    <mergeCell ref="G98:G100"/>
    <mergeCell ref="H98:H100"/>
    <mergeCell ref="B104:B106"/>
    <mergeCell ref="F104:F106"/>
    <mergeCell ref="G104:G106"/>
    <mergeCell ref="H104:H106"/>
    <mergeCell ref="I104:I106"/>
    <mergeCell ref="A92:A94"/>
    <mergeCell ref="B92:B94"/>
    <mergeCell ref="F92:F94"/>
    <mergeCell ref="G92:G94"/>
    <mergeCell ref="H92:H94"/>
    <mergeCell ref="I92:I94"/>
    <mergeCell ref="B86:B88"/>
    <mergeCell ref="F86:F88"/>
    <mergeCell ref="G86:G88"/>
    <mergeCell ref="H86:H88"/>
    <mergeCell ref="I86:I88"/>
    <mergeCell ref="A89:A91"/>
    <mergeCell ref="F89:F91"/>
    <mergeCell ref="G89:G91"/>
    <mergeCell ref="H89:H91"/>
    <mergeCell ref="I89:I91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H59:H61"/>
    <mergeCell ref="I59:I61"/>
    <mergeCell ref="B62:B64"/>
    <mergeCell ref="F62:F64"/>
    <mergeCell ref="G62:G64"/>
    <mergeCell ref="H62:H64"/>
    <mergeCell ref="I62:I64"/>
    <mergeCell ref="B65:B67"/>
    <mergeCell ref="F65:F67"/>
    <mergeCell ref="G65:G67"/>
    <mergeCell ref="H65:H67"/>
    <mergeCell ref="I65:I67"/>
    <mergeCell ref="I50:I52"/>
    <mergeCell ref="B53:B55"/>
    <mergeCell ref="F53:F55"/>
    <mergeCell ref="G53:G55"/>
    <mergeCell ref="H53:H55"/>
    <mergeCell ref="I53:I55"/>
    <mergeCell ref="A47:A49"/>
    <mergeCell ref="F47:F49"/>
    <mergeCell ref="G47:G49"/>
    <mergeCell ref="H47:H49"/>
    <mergeCell ref="I47:I49"/>
    <mergeCell ref="A50:A88"/>
    <mergeCell ref="B50:B52"/>
    <mergeCell ref="F50:F52"/>
    <mergeCell ref="G50:G52"/>
    <mergeCell ref="H50:H52"/>
    <mergeCell ref="B56:B58"/>
    <mergeCell ref="F56:F58"/>
    <mergeCell ref="G56:G58"/>
    <mergeCell ref="H56:H58"/>
    <mergeCell ref="I56:I58"/>
    <mergeCell ref="B59:B61"/>
    <mergeCell ref="F59:F61"/>
    <mergeCell ref="G59:G61"/>
    <mergeCell ref="I41:I43"/>
    <mergeCell ref="B44:B46"/>
    <mergeCell ref="F44:F46"/>
    <mergeCell ref="G44:G46"/>
    <mergeCell ref="H44:H46"/>
    <mergeCell ref="I44:I46"/>
    <mergeCell ref="A38:A40"/>
    <mergeCell ref="F38:F40"/>
    <mergeCell ref="G38:G40"/>
    <mergeCell ref="H38:H40"/>
    <mergeCell ref="I38:I40"/>
    <mergeCell ref="A41:A46"/>
    <mergeCell ref="B41:B43"/>
    <mergeCell ref="F41:F43"/>
    <mergeCell ref="G41:G43"/>
    <mergeCell ref="H41:H43"/>
    <mergeCell ref="A35:A37"/>
    <mergeCell ref="B35:B37"/>
    <mergeCell ref="F35:F37"/>
    <mergeCell ref="G35:G37"/>
    <mergeCell ref="H35:H37"/>
    <mergeCell ref="I35:I37"/>
    <mergeCell ref="I29:I31"/>
    <mergeCell ref="A32:A34"/>
    <mergeCell ref="F32:F34"/>
    <mergeCell ref="G32:G34"/>
    <mergeCell ref="H32:H34"/>
    <mergeCell ref="I32:I34"/>
    <mergeCell ref="C32:C34"/>
    <mergeCell ref="A26:A28"/>
    <mergeCell ref="F26:F28"/>
    <mergeCell ref="G26:G28"/>
    <mergeCell ref="H26:H28"/>
    <mergeCell ref="I26:I28"/>
    <mergeCell ref="A29:A31"/>
    <mergeCell ref="B29:B31"/>
    <mergeCell ref="F29:F31"/>
    <mergeCell ref="G29:G31"/>
    <mergeCell ref="H29:H31"/>
    <mergeCell ref="A23:A25"/>
    <mergeCell ref="B23:B25"/>
    <mergeCell ref="F23:F25"/>
    <mergeCell ref="G23:G25"/>
    <mergeCell ref="H23:H25"/>
    <mergeCell ref="I23:I25"/>
    <mergeCell ref="B17:B19"/>
    <mergeCell ref="F17:F19"/>
    <mergeCell ref="G17:G19"/>
    <mergeCell ref="H17:H19"/>
    <mergeCell ref="I17:I19"/>
    <mergeCell ref="A20:A22"/>
    <mergeCell ref="F20:F22"/>
    <mergeCell ref="G20:G22"/>
    <mergeCell ref="H20:H22"/>
    <mergeCell ref="I20:I22"/>
    <mergeCell ref="I11:I13"/>
    <mergeCell ref="B14:B16"/>
    <mergeCell ref="F14:F16"/>
    <mergeCell ref="G14:G16"/>
    <mergeCell ref="H14:H16"/>
    <mergeCell ref="I14:I16"/>
    <mergeCell ref="A8:A10"/>
    <mergeCell ref="F8:F10"/>
    <mergeCell ref="G8:G10"/>
    <mergeCell ref="H8:H10"/>
    <mergeCell ref="I8:I10"/>
    <mergeCell ref="A11:A19"/>
    <mergeCell ref="B11:B13"/>
    <mergeCell ref="F11:F13"/>
    <mergeCell ref="G11:G13"/>
    <mergeCell ref="H11:H13"/>
    <mergeCell ref="A5:A7"/>
    <mergeCell ref="B5:B7"/>
    <mergeCell ref="F5:F7"/>
    <mergeCell ref="G5:G7"/>
    <mergeCell ref="H5:H7"/>
    <mergeCell ref="I5:I7"/>
    <mergeCell ref="B1:F1"/>
    <mergeCell ref="A2:A4"/>
    <mergeCell ref="F2:F4"/>
    <mergeCell ref="G2:G4"/>
    <mergeCell ref="H2:H4"/>
    <mergeCell ref="I2:I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</sheetPr>
  <dimension ref="A1:F26"/>
  <sheetViews>
    <sheetView topLeftCell="A13" workbookViewId="0">
      <selection activeCell="D1" sqref="D1:D25"/>
    </sheetView>
  </sheetViews>
  <sheetFormatPr defaultRowHeight="15" x14ac:dyDescent="0.25"/>
  <cols>
    <col min="1" max="1" width="76.42578125" customWidth="1"/>
    <col min="2" max="2" width="71.5703125" customWidth="1"/>
    <col min="3" max="3" width="15.5703125" customWidth="1"/>
    <col min="4" max="4" width="17.85546875" customWidth="1"/>
    <col min="6" max="6" width="66" customWidth="1"/>
  </cols>
  <sheetData>
    <row r="1" spans="1:6" ht="21" customHeight="1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274</v>
      </c>
      <c r="B2" s="527"/>
      <c r="C2" s="528"/>
      <c r="D2" s="285"/>
      <c r="F2" s="24"/>
    </row>
    <row r="3" spans="1:6" ht="26.25" customHeight="1" thickBot="1" x14ac:dyDescent="0.3">
      <c r="A3" s="624" t="s">
        <v>320</v>
      </c>
      <c r="B3" s="625"/>
      <c r="C3" s="626"/>
      <c r="D3" s="285"/>
      <c r="F3" s="24"/>
    </row>
    <row r="4" spans="1:6" ht="29.25" thickBot="1" x14ac:dyDescent="0.3">
      <c r="A4" s="76" t="s">
        <v>0</v>
      </c>
      <c r="B4" s="77" t="s">
        <v>1</v>
      </c>
      <c r="C4" s="78" t="s">
        <v>2</v>
      </c>
      <c r="D4" s="285"/>
      <c r="F4" s="24"/>
    </row>
    <row r="5" spans="1:6" x14ac:dyDescent="0.25">
      <c r="A5" s="303" t="s">
        <v>276</v>
      </c>
      <c r="B5" s="3" t="s">
        <v>25</v>
      </c>
      <c r="C5" s="8">
        <v>0</v>
      </c>
      <c r="D5" s="633"/>
      <c r="F5" s="24"/>
    </row>
    <row r="6" spans="1:6" ht="45.75" customHeight="1" thickBot="1" x14ac:dyDescent="0.3">
      <c r="A6" s="330"/>
      <c r="B6" s="7" t="s">
        <v>26</v>
      </c>
      <c r="C6" s="9">
        <v>1</v>
      </c>
      <c r="D6" s="634"/>
      <c r="F6" s="24"/>
    </row>
    <row r="7" spans="1:6" ht="22.5" x14ac:dyDescent="0.25">
      <c r="A7" s="303" t="s">
        <v>277</v>
      </c>
      <c r="B7" s="3" t="s">
        <v>25</v>
      </c>
      <c r="C7" s="8">
        <v>0</v>
      </c>
      <c r="D7" s="633"/>
      <c r="F7" s="25" t="s">
        <v>380</v>
      </c>
    </row>
    <row r="8" spans="1:6" ht="15.75" thickBot="1" x14ac:dyDescent="0.3">
      <c r="A8" s="330"/>
      <c r="B8" s="7" t="s">
        <v>26</v>
      </c>
      <c r="C8" s="9">
        <v>1</v>
      </c>
      <c r="D8" s="634"/>
      <c r="F8" s="24"/>
    </row>
    <row r="9" spans="1:6" x14ac:dyDescent="0.25">
      <c r="A9" s="303" t="s">
        <v>278</v>
      </c>
      <c r="B9" s="3" t="s">
        <v>25</v>
      </c>
      <c r="C9" s="8">
        <v>0</v>
      </c>
      <c r="D9" s="633"/>
      <c r="F9" s="24"/>
    </row>
    <row r="10" spans="1:6" ht="30" customHeight="1" thickBot="1" x14ac:dyDescent="0.3">
      <c r="A10" s="505"/>
      <c r="B10" s="5" t="s">
        <v>26</v>
      </c>
      <c r="C10" s="11">
        <v>1</v>
      </c>
      <c r="D10" s="634"/>
      <c r="F10" s="24"/>
    </row>
    <row r="11" spans="1:6" x14ac:dyDescent="0.25">
      <c r="A11" s="623" t="s">
        <v>1169</v>
      </c>
      <c r="B11" s="37" t="s">
        <v>275</v>
      </c>
      <c r="C11" s="38">
        <v>0</v>
      </c>
      <c r="D11" s="633"/>
      <c r="F11" s="25" t="s">
        <v>377</v>
      </c>
    </row>
    <row r="12" spans="1:6" ht="30" x14ac:dyDescent="0.25">
      <c r="A12" s="504"/>
      <c r="B12" s="2" t="s">
        <v>279</v>
      </c>
      <c r="C12" s="10">
        <v>1</v>
      </c>
      <c r="D12" s="635"/>
      <c r="F12" s="24"/>
    </row>
    <row r="13" spans="1:6" ht="30" x14ac:dyDescent="0.25">
      <c r="A13" s="504"/>
      <c r="B13" s="2" t="s">
        <v>280</v>
      </c>
      <c r="C13" s="10">
        <v>2</v>
      </c>
      <c r="D13" s="635"/>
      <c r="F13" s="24"/>
    </row>
    <row r="14" spans="1:6" ht="30.75" thickBot="1" x14ac:dyDescent="0.3">
      <c r="A14" s="504"/>
      <c r="B14" s="2" t="s">
        <v>1151</v>
      </c>
      <c r="C14" s="10">
        <v>3</v>
      </c>
      <c r="D14" s="634"/>
      <c r="F14" s="24"/>
    </row>
    <row r="15" spans="1:6" ht="20.25" customHeight="1" x14ac:dyDescent="0.25">
      <c r="A15" s="529" t="s">
        <v>1170</v>
      </c>
      <c r="B15" s="3" t="s">
        <v>281</v>
      </c>
      <c r="C15" s="8">
        <v>0</v>
      </c>
      <c r="D15" s="633"/>
      <c r="F15" s="25" t="s">
        <v>381</v>
      </c>
    </row>
    <row r="16" spans="1:6" ht="30" x14ac:dyDescent="0.25">
      <c r="A16" s="530"/>
      <c r="B16" s="2" t="s">
        <v>292</v>
      </c>
      <c r="C16" s="10">
        <v>1</v>
      </c>
      <c r="D16" s="635"/>
      <c r="F16" s="24"/>
    </row>
    <row r="17" spans="1:6" ht="30" x14ac:dyDescent="0.25">
      <c r="A17" s="530"/>
      <c r="B17" s="2" t="s">
        <v>293</v>
      </c>
      <c r="C17" s="10">
        <v>2</v>
      </c>
      <c r="D17" s="635"/>
      <c r="F17" s="24"/>
    </row>
    <row r="18" spans="1:6" ht="45.75" thickBot="1" x14ac:dyDescent="0.3">
      <c r="A18" s="530"/>
      <c r="B18" s="7" t="s">
        <v>294</v>
      </c>
      <c r="C18" s="9">
        <v>3</v>
      </c>
      <c r="D18" s="634"/>
      <c r="F18" s="24"/>
    </row>
    <row r="19" spans="1:6" ht="33.75" x14ac:dyDescent="0.25">
      <c r="A19" s="303" t="s">
        <v>296</v>
      </c>
      <c r="B19" s="3" t="s">
        <v>282</v>
      </c>
      <c r="C19" s="8">
        <v>0</v>
      </c>
      <c r="D19" s="633"/>
      <c r="F19" s="25" t="s">
        <v>336</v>
      </c>
    </row>
    <row r="20" spans="1:6" ht="56.25" x14ac:dyDescent="0.25">
      <c r="A20" s="504"/>
      <c r="B20" s="2" t="s">
        <v>283</v>
      </c>
      <c r="C20" s="10">
        <v>1</v>
      </c>
      <c r="D20" s="635"/>
      <c r="F20" s="25" t="s">
        <v>378</v>
      </c>
    </row>
    <row r="21" spans="1:6" ht="22.5" x14ac:dyDescent="0.25">
      <c r="A21" s="504"/>
      <c r="B21" s="2" t="s">
        <v>284</v>
      </c>
      <c r="C21" s="10">
        <v>2</v>
      </c>
      <c r="D21" s="635"/>
      <c r="F21" s="25" t="s">
        <v>383</v>
      </c>
    </row>
    <row r="22" spans="1:6" ht="75.75" thickBot="1" x14ac:dyDescent="0.3">
      <c r="A22" s="505"/>
      <c r="B22" s="5" t="s">
        <v>295</v>
      </c>
      <c r="C22" s="11">
        <v>3</v>
      </c>
      <c r="D22" s="634"/>
      <c r="F22" s="24"/>
    </row>
    <row r="23" spans="1:6" x14ac:dyDescent="0.25">
      <c r="A23" s="623" t="s">
        <v>287</v>
      </c>
      <c r="B23" s="37" t="s">
        <v>42</v>
      </c>
      <c r="C23" s="38">
        <v>0</v>
      </c>
      <c r="D23" s="633"/>
      <c r="F23" s="25" t="s">
        <v>379</v>
      </c>
    </row>
    <row r="24" spans="1:6" ht="30" x14ac:dyDescent="0.25">
      <c r="A24" s="504"/>
      <c r="B24" s="2" t="s">
        <v>288</v>
      </c>
      <c r="C24" s="10">
        <v>1</v>
      </c>
      <c r="D24" s="635"/>
      <c r="F24" s="24"/>
    </row>
    <row r="25" spans="1:6" ht="30.75" thickBot="1" x14ac:dyDescent="0.3">
      <c r="A25" s="330"/>
      <c r="B25" s="7" t="s">
        <v>289</v>
      </c>
      <c r="C25" s="9">
        <v>2</v>
      </c>
      <c r="D25" s="634"/>
      <c r="F25" s="24"/>
    </row>
    <row r="26" spans="1:6" ht="15.75" thickBot="1" x14ac:dyDescent="0.3">
      <c r="A26" s="74"/>
      <c r="B26" s="61" t="s">
        <v>20</v>
      </c>
      <c r="C26" s="80">
        <f>C6+C8+C10+C14+C18+C22+C25</f>
        <v>14</v>
      </c>
      <c r="D26" s="80">
        <f>IF(OR(D5=0,D7=0,D9=0,D11=0,D15=0,),0,SUM(D5:D23))</f>
        <v>0</v>
      </c>
      <c r="F26" s="24"/>
    </row>
  </sheetData>
  <sheetProtection algorithmName="SHA-512" hashValue="+HmNLRVHW0he2W0xXWT3ZhPzkW9xKqSe4i11WPkDCiWyasdmoNKEsAWDaXH9+s/wPuU/PE5I1uRlV9IC+2AYhg==" saltValue="NcYCFbgb40P62fljvF+Xig==" spinCount="100000" sheet="1" objects="1" scenarios="1"/>
  <protectedRanges>
    <protectedRange sqref="D1:D25" name="Диапазон1"/>
  </protectedRanges>
  <mergeCells count="18">
    <mergeCell ref="D23:D25"/>
    <mergeCell ref="D7:D8"/>
    <mergeCell ref="D9:D10"/>
    <mergeCell ref="D11:D14"/>
    <mergeCell ref="D15:D18"/>
    <mergeCell ref="D19:D22"/>
    <mergeCell ref="A1:C1"/>
    <mergeCell ref="A2:C2"/>
    <mergeCell ref="A3:C3"/>
    <mergeCell ref="D1:D4"/>
    <mergeCell ref="D5:D6"/>
    <mergeCell ref="A23:A25"/>
    <mergeCell ref="A15:A18"/>
    <mergeCell ref="A19:A22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0.249977111117893"/>
  </sheetPr>
  <dimension ref="A1:F11"/>
  <sheetViews>
    <sheetView workbookViewId="0">
      <selection activeCell="D1" sqref="D1:D10"/>
    </sheetView>
  </sheetViews>
  <sheetFormatPr defaultRowHeight="15" x14ac:dyDescent="0.25"/>
  <cols>
    <col min="1" max="1" width="65.28515625" customWidth="1"/>
    <col min="2" max="2" width="52.85546875" customWidth="1"/>
    <col min="3" max="3" width="16.42578125" customWidth="1"/>
    <col min="4" max="4" width="17.28515625" customWidth="1"/>
    <col min="6" max="6" width="64.425781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274</v>
      </c>
      <c r="B2" s="527"/>
      <c r="C2" s="528"/>
      <c r="D2" s="285"/>
      <c r="F2" s="25" t="s">
        <v>385</v>
      </c>
    </row>
    <row r="3" spans="1:6" ht="21" thickBot="1" x14ac:dyDescent="0.3">
      <c r="A3" s="624" t="s">
        <v>321</v>
      </c>
      <c r="B3" s="625"/>
      <c r="C3" s="626"/>
      <c r="D3" s="285"/>
      <c r="F3" s="25" t="s">
        <v>386</v>
      </c>
    </row>
    <row r="4" spans="1:6" ht="29.25" thickBot="1" x14ac:dyDescent="0.3">
      <c r="A4" s="76" t="s">
        <v>0</v>
      </c>
      <c r="B4" s="77" t="s">
        <v>1</v>
      </c>
      <c r="C4" s="78" t="s">
        <v>2</v>
      </c>
      <c r="D4" s="317"/>
      <c r="F4" s="25" t="s">
        <v>387</v>
      </c>
    </row>
    <row r="5" spans="1:6" x14ac:dyDescent="0.25">
      <c r="A5" s="303" t="s">
        <v>290</v>
      </c>
      <c r="B5" s="3" t="s">
        <v>42</v>
      </c>
      <c r="C5" s="8">
        <v>0</v>
      </c>
      <c r="D5" s="633"/>
      <c r="F5" s="25" t="s">
        <v>388</v>
      </c>
    </row>
    <row r="6" spans="1:6" ht="42" customHeight="1" thickBot="1" x14ac:dyDescent="0.3">
      <c r="A6" s="330"/>
      <c r="B6" s="7" t="s">
        <v>43</v>
      </c>
      <c r="C6" s="9">
        <v>1</v>
      </c>
      <c r="D6" s="634"/>
      <c r="F6" s="25" t="s">
        <v>389</v>
      </c>
    </row>
    <row r="7" spans="1:6" ht="30" x14ac:dyDescent="0.25">
      <c r="A7" s="303" t="s">
        <v>285</v>
      </c>
      <c r="B7" s="3" t="s">
        <v>291</v>
      </c>
      <c r="C7" s="8">
        <v>0</v>
      </c>
      <c r="D7" s="633"/>
      <c r="F7" s="101" t="s">
        <v>384</v>
      </c>
    </row>
    <row r="8" spans="1:6" ht="30.75" thickBot="1" x14ac:dyDescent="0.3">
      <c r="A8" s="330"/>
      <c r="B8" s="7" t="s">
        <v>286</v>
      </c>
      <c r="C8" s="9">
        <v>1</v>
      </c>
      <c r="D8" s="634"/>
      <c r="F8" s="25" t="s">
        <v>335</v>
      </c>
    </row>
    <row r="9" spans="1:6" x14ac:dyDescent="0.25">
      <c r="A9" s="303" t="s">
        <v>297</v>
      </c>
      <c r="B9" s="3" t="s">
        <v>42</v>
      </c>
      <c r="C9" s="8">
        <v>0</v>
      </c>
      <c r="D9" s="633"/>
      <c r="F9" s="24"/>
    </row>
    <row r="10" spans="1:6" ht="80.25" customHeight="1" thickBot="1" x14ac:dyDescent="0.3">
      <c r="A10" s="505"/>
      <c r="B10" s="5" t="s">
        <v>43</v>
      </c>
      <c r="C10" s="11">
        <v>3</v>
      </c>
      <c r="D10" s="634"/>
      <c r="F10" s="24"/>
    </row>
    <row r="11" spans="1:6" ht="15.75" thickBot="1" x14ac:dyDescent="0.3">
      <c r="A11" s="74"/>
      <c r="B11" s="61" t="s">
        <v>20</v>
      </c>
      <c r="C11" s="80">
        <f>C6+C8+C10</f>
        <v>5</v>
      </c>
      <c r="D11" s="80">
        <f>SUM(D5:D10)</f>
        <v>0</v>
      </c>
      <c r="F11" s="24"/>
    </row>
  </sheetData>
  <sheetProtection algorithmName="SHA-512" hashValue="D2hx6lZD9/wlib9u/UoR/nGaaIx6LFpkSr2j3+RbteYTWKVAuwQwn9qLtcTgNVcyG6xlv90slWlmh+Wx+x6Mpg==" saltValue="u22dArzGPhmHlneJu37DwQ==" spinCount="100000" sheet="1" objects="1" scenarios="1"/>
  <protectedRanges>
    <protectedRange sqref="D1:D10" name="Диапазон1"/>
  </protectedRanges>
  <mergeCells count="10">
    <mergeCell ref="A9:A10"/>
    <mergeCell ref="D1:D4"/>
    <mergeCell ref="D5:D6"/>
    <mergeCell ref="D7:D8"/>
    <mergeCell ref="D9:D10"/>
    <mergeCell ref="A1:C1"/>
    <mergeCell ref="A2:C2"/>
    <mergeCell ref="A3:C3"/>
    <mergeCell ref="A5:A6"/>
    <mergeCell ref="A7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249977111117893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64.28515625" customWidth="1"/>
    <col min="2" max="2" width="54.42578125" customWidth="1"/>
    <col min="3" max="3" width="26.5703125" customWidth="1"/>
    <col min="4" max="4" width="19.140625" customWidth="1"/>
    <col min="6" max="6" width="71.425781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526" t="s">
        <v>274</v>
      </c>
      <c r="B2" s="527"/>
      <c r="C2" s="528"/>
      <c r="D2" s="285"/>
      <c r="F2" s="24"/>
    </row>
    <row r="3" spans="1:6" ht="21" thickBot="1" x14ac:dyDescent="0.3">
      <c r="A3" s="624" t="s">
        <v>322</v>
      </c>
      <c r="B3" s="625"/>
      <c r="C3" s="626"/>
      <c r="D3" s="285"/>
      <c r="F3" s="24"/>
    </row>
    <row r="4" spans="1:6" ht="15.75" thickBot="1" x14ac:dyDescent="0.3">
      <c r="A4" s="76" t="s">
        <v>0</v>
      </c>
      <c r="B4" s="77" t="s">
        <v>1</v>
      </c>
      <c r="C4" s="78" t="s">
        <v>2</v>
      </c>
      <c r="D4" s="317"/>
      <c r="F4" s="24"/>
    </row>
    <row r="5" spans="1:6" x14ac:dyDescent="0.25">
      <c r="A5" s="623" t="s">
        <v>298</v>
      </c>
      <c r="B5" s="37" t="s">
        <v>25</v>
      </c>
      <c r="C5" s="38">
        <v>0</v>
      </c>
      <c r="D5" s="633"/>
      <c r="F5" s="24"/>
    </row>
    <row r="6" spans="1:6" ht="48.75" customHeight="1" thickBot="1" x14ac:dyDescent="0.3">
      <c r="A6" s="330"/>
      <c r="B6" s="7" t="s">
        <v>26</v>
      </c>
      <c r="C6" s="9">
        <v>1</v>
      </c>
      <c r="D6" s="634"/>
      <c r="F6" s="24"/>
    </row>
    <row r="7" spans="1:6" x14ac:dyDescent="0.25">
      <c r="A7" s="303" t="s">
        <v>299</v>
      </c>
      <c r="B7" s="3" t="s">
        <v>25</v>
      </c>
      <c r="C7" s="8">
        <v>0</v>
      </c>
      <c r="D7" s="633"/>
      <c r="F7" s="25" t="s">
        <v>382</v>
      </c>
    </row>
    <row r="8" spans="1:6" ht="54" customHeight="1" thickBot="1" x14ac:dyDescent="0.3">
      <c r="A8" s="330"/>
      <c r="B8" s="7" t="s">
        <v>26</v>
      </c>
      <c r="C8" s="9">
        <v>1</v>
      </c>
      <c r="D8" s="634"/>
      <c r="F8" s="24"/>
    </row>
    <row r="9" spans="1:6" ht="15.75" thickBot="1" x14ac:dyDescent="0.3">
      <c r="A9" s="74"/>
      <c r="B9" s="61" t="s">
        <v>20</v>
      </c>
      <c r="C9" s="80">
        <f>C6+C8</f>
        <v>2</v>
      </c>
      <c r="D9" s="80">
        <f>SUM(D5:D8)</f>
        <v>0</v>
      </c>
      <c r="F9" s="24"/>
    </row>
  </sheetData>
  <sheetProtection algorithmName="SHA-512" hashValue="0sUecuvpDE3xOqCWdI/VyQX5E/n3w8sG+/ScW7+88jG6dt4aOwpvm24nyZ0nQ4mDLeaQOub+dpKkkXgaPw9m2w==" saltValue="dRtqL7jIIKIRowNTDcixCw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5:A6"/>
    <mergeCell ref="A7:A8"/>
    <mergeCell ref="A1:C1"/>
    <mergeCell ref="A2:C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</sheetPr>
  <dimension ref="A1:W313"/>
  <sheetViews>
    <sheetView topLeftCell="A268" zoomScale="55" zoomScaleNormal="55" workbookViewId="0">
      <selection activeCell="E3" sqref="E3"/>
    </sheetView>
  </sheetViews>
  <sheetFormatPr defaultRowHeight="15" x14ac:dyDescent="0.25"/>
  <cols>
    <col min="1" max="1" width="4.85546875" style="40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1.5703125" customWidth="1"/>
  </cols>
  <sheetData>
    <row r="1" spans="1:23" s="170" customFormat="1" ht="45" customHeight="1" thickBot="1" x14ac:dyDescent="0.3">
      <c r="A1" s="169"/>
      <c r="B1" s="636" t="s">
        <v>837</v>
      </c>
      <c r="C1" s="636"/>
      <c r="D1" s="636"/>
      <c r="E1" s="636"/>
      <c r="F1" s="636"/>
    </row>
    <row r="2" spans="1:23" ht="60" x14ac:dyDescent="0.25">
      <c r="A2" s="629">
        <v>1</v>
      </c>
      <c r="B2" s="158" t="s">
        <v>393</v>
      </c>
      <c r="C2" s="483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23" ht="48" thickBot="1" x14ac:dyDescent="0.3">
      <c r="A3" s="630"/>
      <c r="B3" s="153" t="s">
        <v>838</v>
      </c>
      <c r="C3" s="484"/>
      <c r="D3" s="133">
        <f>ЦОС!D5</f>
        <v>0</v>
      </c>
      <c r="E3" s="205"/>
      <c r="F3" s="350"/>
      <c r="G3" s="350"/>
      <c r="H3" s="350"/>
      <c r="I3" s="347"/>
      <c r="K3" s="174">
        <f>SUM(ЦОС!C26,'Пространство и ШПД'!C11,ГОУ!C9)</f>
        <v>21</v>
      </c>
      <c r="L3" s="117">
        <f>SUM(D3,D30,D48,D66,D96,D141,D180,D189,D204,D243,D279,D291)</f>
        <v>0</v>
      </c>
      <c r="M3" s="175">
        <f>L3*100/K3</f>
        <v>0</v>
      </c>
      <c r="N3" s="117">
        <f>SUM(E3,E30,E48,E66,E96,E141,E180,E189,E204,E243,E279,E291)</f>
        <v>0</v>
      </c>
      <c r="O3" s="176">
        <f>N3*100/K3</f>
        <v>0</v>
      </c>
    </row>
    <row r="4" spans="1:23" ht="15.75" thickBot="1" x14ac:dyDescent="0.3">
      <c r="A4" s="631"/>
      <c r="B4" s="135" t="s">
        <v>400</v>
      </c>
      <c r="C4" s="485"/>
      <c r="D4" s="135" t="s">
        <v>402</v>
      </c>
      <c r="E4" s="135" t="s">
        <v>403</v>
      </c>
      <c r="F4" s="351"/>
      <c r="G4" s="351"/>
      <c r="H4" s="351"/>
      <c r="I4" s="352"/>
      <c r="K4" s="190"/>
      <c r="L4" s="523" t="s">
        <v>944</v>
      </c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4"/>
    </row>
    <row r="5" spans="1:23" x14ac:dyDescent="0.25">
      <c r="A5" s="561"/>
      <c r="B5" s="582" t="s">
        <v>839</v>
      </c>
      <c r="C5" s="136" t="s">
        <v>415</v>
      </c>
      <c r="D5" s="193"/>
      <c r="E5" s="193"/>
      <c r="F5" s="381"/>
      <c r="G5" s="381"/>
      <c r="H5" s="381"/>
      <c r="I5" s="378"/>
      <c r="K5" s="189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  <c r="V5" s="143">
        <v>11</v>
      </c>
      <c r="W5" s="180">
        <v>12</v>
      </c>
    </row>
    <row r="6" spans="1:23" x14ac:dyDescent="0.25">
      <c r="A6" s="562"/>
      <c r="B6" s="427"/>
      <c r="C6" s="138" t="s">
        <v>416</v>
      </c>
      <c r="D6" s="194"/>
      <c r="E6" s="194"/>
      <c r="F6" s="382"/>
      <c r="G6" s="382"/>
      <c r="H6" s="382"/>
      <c r="I6" s="379"/>
      <c r="K6" s="177" t="s">
        <v>943</v>
      </c>
      <c r="L6" s="139">
        <f>D3</f>
        <v>0</v>
      </c>
      <c r="M6" s="139">
        <f>D30</f>
        <v>0</v>
      </c>
      <c r="N6" s="139">
        <f>D48</f>
        <v>0</v>
      </c>
      <c r="O6" s="139">
        <f>D66</f>
        <v>0</v>
      </c>
      <c r="P6" s="139">
        <f>D96</f>
        <v>0</v>
      </c>
      <c r="Q6" s="139">
        <f>D141</f>
        <v>0</v>
      </c>
      <c r="R6" s="139">
        <f>D180</f>
        <v>0</v>
      </c>
      <c r="S6" s="139">
        <f>D189</f>
        <v>0</v>
      </c>
      <c r="T6" s="139">
        <f>D204</f>
        <v>0</v>
      </c>
      <c r="U6" s="139">
        <f>D243</f>
        <v>0</v>
      </c>
      <c r="V6" s="139">
        <f>D279</f>
        <v>0</v>
      </c>
      <c r="W6" s="145">
        <f>D291</f>
        <v>0</v>
      </c>
    </row>
    <row r="7" spans="1:23" ht="15.75" thickBot="1" x14ac:dyDescent="0.3">
      <c r="A7" s="562"/>
      <c r="B7" s="427"/>
      <c r="C7" s="155" t="s">
        <v>485</v>
      </c>
      <c r="D7" s="194"/>
      <c r="E7" s="194"/>
      <c r="F7" s="382"/>
      <c r="G7" s="382"/>
      <c r="H7" s="382"/>
      <c r="I7" s="379"/>
      <c r="K7" s="178" t="s">
        <v>403</v>
      </c>
      <c r="L7" s="141">
        <f>E3</f>
        <v>0</v>
      </c>
      <c r="M7" s="141">
        <f>E30</f>
        <v>0</v>
      </c>
      <c r="N7" s="141">
        <f>E48</f>
        <v>0</v>
      </c>
      <c r="O7" s="141">
        <f>E66</f>
        <v>0</v>
      </c>
      <c r="P7" s="141">
        <f>E96</f>
        <v>0</v>
      </c>
      <c r="Q7" s="141">
        <f>E141</f>
        <v>0</v>
      </c>
      <c r="R7" s="141">
        <f>E180</f>
        <v>0</v>
      </c>
      <c r="S7" s="141">
        <f>E189</f>
        <v>0</v>
      </c>
      <c r="T7" s="141">
        <f>E204</f>
        <v>0</v>
      </c>
      <c r="U7" s="141">
        <f>E243</f>
        <v>0</v>
      </c>
      <c r="V7" s="141">
        <f>E279</f>
        <v>0</v>
      </c>
      <c r="W7" s="146">
        <f>E291</f>
        <v>0</v>
      </c>
    </row>
    <row r="8" spans="1:23" x14ac:dyDescent="0.25">
      <c r="A8" s="562"/>
      <c r="B8" s="580" t="s">
        <v>840</v>
      </c>
      <c r="C8" s="154" t="s">
        <v>791</v>
      </c>
      <c r="D8" s="194"/>
      <c r="E8" s="194"/>
      <c r="F8" s="382"/>
      <c r="G8" s="382"/>
      <c r="H8" s="382"/>
      <c r="I8" s="379"/>
    </row>
    <row r="9" spans="1:23" x14ac:dyDescent="0.25">
      <c r="A9" s="562"/>
      <c r="B9" s="583"/>
      <c r="C9" s="138" t="s">
        <v>792</v>
      </c>
      <c r="D9" s="194"/>
      <c r="E9" s="194"/>
      <c r="F9" s="382"/>
      <c r="G9" s="382"/>
      <c r="H9" s="382"/>
      <c r="I9" s="379"/>
    </row>
    <row r="10" spans="1:23" x14ac:dyDescent="0.25">
      <c r="A10" s="562"/>
      <c r="B10" s="583"/>
      <c r="C10" s="155" t="s">
        <v>793</v>
      </c>
      <c r="D10" s="194"/>
      <c r="E10" s="194"/>
      <c r="F10" s="382"/>
      <c r="G10" s="382"/>
      <c r="H10" s="382"/>
      <c r="I10" s="379"/>
    </row>
    <row r="11" spans="1:23" ht="44.25" customHeight="1" x14ac:dyDescent="0.25">
      <c r="A11" s="562"/>
      <c r="B11" s="580" t="s">
        <v>841</v>
      </c>
      <c r="C11" s="154" t="s">
        <v>423</v>
      </c>
      <c r="D11" s="194"/>
      <c r="E11" s="194"/>
      <c r="F11" s="382"/>
      <c r="G11" s="382"/>
      <c r="H11" s="382"/>
      <c r="I11" s="379"/>
    </row>
    <row r="12" spans="1:23" ht="44.25" customHeight="1" x14ac:dyDescent="0.25">
      <c r="A12" s="562"/>
      <c r="B12" s="580"/>
      <c r="C12" s="138" t="s">
        <v>424</v>
      </c>
      <c r="D12" s="194"/>
      <c r="E12" s="194"/>
      <c r="F12" s="382"/>
      <c r="G12" s="382"/>
      <c r="H12" s="382"/>
      <c r="I12" s="379"/>
    </row>
    <row r="13" spans="1:23" ht="44.25" customHeight="1" x14ac:dyDescent="0.25">
      <c r="A13" s="562"/>
      <c r="B13" s="580"/>
      <c r="C13" s="155" t="s">
        <v>425</v>
      </c>
      <c r="D13" s="194"/>
      <c r="E13" s="194"/>
      <c r="F13" s="382"/>
      <c r="G13" s="382"/>
      <c r="H13" s="382"/>
      <c r="I13" s="379"/>
    </row>
    <row r="14" spans="1:23" ht="23.25" customHeight="1" x14ac:dyDescent="0.25">
      <c r="A14" s="562"/>
      <c r="B14" s="580" t="s">
        <v>842</v>
      </c>
      <c r="C14" s="154" t="s">
        <v>415</v>
      </c>
      <c r="D14" s="194"/>
      <c r="E14" s="194"/>
      <c r="F14" s="382"/>
      <c r="G14" s="382"/>
      <c r="H14" s="382"/>
      <c r="I14" s="379"/>
    </row>
    <row r="15" spans="1:23" ht="23.25" customHeight="1" x14ac:dyDescent="0.25">
      <c r="A15" s="562"/>
      <c r="B15" s="583"/>
      <c r="C15" s="138" t="s">
        <v>416</v>
      </c>
      <c r="D15" s="194"/>
      <c r="E15" s="194"/>
      <c r="F15" s="382"/>
      <c r="G15" s="382"/>
      <c r="H15" s="382"/>
      <c r="I15" s="379"/>
    </row>
    <row r="16" spans="1:23" ht="23.25" customHeight="1" x14ac:dyDescent="0.25">
      <c r="A16" s="562"/>
      <c r="B16" s="583"/>
      <c r="C16" s="155" t="s">
        <v>485</v>
      </c>
      <c r="D16" s="194"/>
      <c r="E16" s="194"/>
      <c r="F16" s="382"/>
      <c r="G16" s="382"/>
      <c r="H16" s="382"/>
      <c r="I16" s="379"/>
    </row>
    <row r="17" spans="1:9" ht="23.25" customHeight="1" x14ac:dyDescent="0.25">
      <c r="A17" s="562"/>
      <c r="B17" s="580" t="s">
        <v>843</v>
      </c>
      <c r="C17" s="154" t="s">
        <v>423</v>
      </c>
      <c r="D17" s="194"/>
      <c r="E17" s="194"/>
      <c r="F17" s="382"/>
      <c r="G17" s="382"/>
      <c r="H17" s="382"/>
      <c r="I17" s="379"/>
    </row>
    <row r="18" spans="1:9" ht="23.25" customHeight="1" x14ac:dyDescent="0.25">
      <c r="A18" s="562"/>
      <c r="B18" s="580"/>
      <c r="C18" s="138" t="s">
        <v>424</v>
      </c>
      <c r="D18" s="194"/>
      <c r="E18" s="194"/>
      <c r="F18" s="382"/>
      <c r="G18" s="382"/>
      <c r="H18" s="382"/>
      <c r="I18" s="379"/>
    </row>
    <row r="19" spans="1:9" ht="23.25" customHeight="1" x14ac:dyDescent="0.25">
      <c r="A19" s="562"/>
      <c r="B19" s="580"/>
      <c r="C19" s="155" t="s">
        <v>425</v>
      </c>
      <c r="D19" s="194"/>
      <c r="E19" s="194"/>
      <c r="F19" s="382"/>
      <c r="G19" s="382"/>
      <c r="H19" s="382"/>
      <c r="I19" s="379"/>
    </row>
    <row r="20" spans="1:9" ht="19.5" customHeight="1" x14ac:dyDescent="0.25">
      <c r="A20" s="562"/>
      <c r="B20" s="419" t="s">
        <v>844</v>
      </c>
      <c r="C20" s="154" t="s">
        <v>791</v>
      </c>
      <c r="D20" s="194"/>
      <c r="E20" s="194"/>
      <c r="F20" s="382"/>
      <c r="G20" s="382"/>
      <c r="H20" s="382"/>
      <c r="I20" s="379"/>
    </row>
    <row r="21" spans="1:9" ht="19.5" customHeight="1" x14ac:dyDescent="0.25">
      <c r="A21" s="562"/>
      <c r="B21" s="427"/>
      <c r="C21" s="138" t="s">
        <v>792</v>
      </c>
      <c r="D21" s="194"/>
      <c r="E21" s="194"/>
      <c r="F21" s="382"/>
      <c r="G21" s="382"/>
      <c r="H21" s="382"/>
      <c r="I21" s="379"/>
    </row>
    <row r="22" spans="1:9" ht="19.5" customHeight="1" x14ac:dyDescent="0.25">
      <c r="A22" s="562"/>
      <c r="B22" s="427"/>
      <c r="C22" s="155" t="s">
        <v>793</v>
      </c>
      <c r="D22" s="194"/>
      <c r="E22" s="194"/>
      <c r="F22" s="382"/>
      <c r="G22" s="382"/>
      <c r="H22" s="382"/>
      <c r="I22" s="379"/>
    </row>
    <row r="23" spans="1:9" ht="24" customHeight="1" x14ac:dyDescent="0.25">
      <c r="A23" s="562"/>
      <c r="B23" s="580" t="s">
        <v>845</v>
      </c>
      <c r="C23" s="154" t="s">
        <v>791</v>
      </c>
      <c r="D23" s="194"/>
      <c r="E23" s="194"/>
      <c r="F23" s="382"/>
      <c r="G23" s="382"/>
      <c r="H23" s="382"/>
      <c r="I23" s="379"/>
    </row>
    <row r="24" spans="1:9" ht="24" customHeight="1" x14ac:dyDescent="0.25">
      <c r="A24" s="562"/>
      <c r="B24" s="583"/>
      <c r="C24" s="138" t="s">
        <v>792</v>
      </c>
      <c r="D24" s="194"/>
      <c r="E24" s="194"/>
      <c r="F24" s="382"/>
      <c r="G24" s="382"/>
      <c r="H24" s="382"/>
      <c r="I24" s="379"/>
    </row>
    <row r="25" spans="1:9" ht="24" customHeight="1" x14ac:dyDescent="0.25">
      <c r="A25" s="562"/>
      <c r="B25" s="583"/>
      <c r="C25" s="155" t="s">
        <v>793</v>
      </c>
      <c r="D25" s="194"/>
      <c r="E25" s="194"/>
      <c r="F25" s="382"/>
      <c r="G25" s="382"/>
      <c r="H25" s="382"/>
      <c r="I25" s="379"/>
    </row>
    <row r="26" spans="1:9" x14ac:dyDescent="0.25">
      <c r="A26" s="562"/>
      <c r="B26" s="420" t="s">
        <v>846</v>
      </c>
      <c r="C26" s="154" t="s">
        <v>791</v>
      </c>
      <c r="D26" s="194"/>
      <c r="E26" s="194"/>
      <c r="F26" s="382"/>
      <c r="G26" s="382"/>
      <c r="H26" s="382"/>
      <c r="I26" s="379"/>
    </row>
    <row r="27" spans="1:9" x14ac:dyDescent="0.25">
      <c r="A27" s="562"/>
      <c r="B27" s="555"/>
      <c r="C27" s="138" t="s">
        <v>792</v>
      </c>
      <c r="D27" s="194"/>
      <c r="E27" s="194"/>
      <c r="F27" s="382"/>
      <c r="G27" s="382"/>
      <c r="H27" s="382"/>
      <c r="I27" s="379"/>
    </row>
    <row r="28" spans="1:9" ht="15.75" thickBot="1" x14ac:dyDescent="0.3">
      <c r="A28" s="563"/>
      <c r="B28" s="556"/>
      <c r="C28" s="140" t="s">
        <v>793</v>
      </c>
      <c r="D28" s="198"/>
      <c r="E28" s="198"/>
      <c r="F28" s="383"/>
      <c r="G28" s="383"/>
      <c r="H28" s="383"/>
      <c r="I28" s="380"/>
    </row>
    <row r="29" spans="1:9" ht="45" x14ac:dyDescent="0.25">
      <c r="A29" s="564">
        <v>2</v>
      </c>
      <c r="B29" s="158" t="s">
        <v>393</v>
      </c>
      <c r="C29" s="483" t="s">
        <v>401</v>
      </c>
      <c r="D29" s="131" t="s">
        <v>394</v>
      </c>
      <c r="E29" s="131" t="s">
        <v>395</v>
      </c>
      <c r="F29" s="349" t="s">
        <v>396</v>
      </c>
      <c r="G29" s="349" t="s">
        <v>397</v>
      </c>
      <c r="H29" s="349" t="s">
        <v>398</v>
      </c>
      <c r="I29" s="346" t="s">
        <v>399</v>
      </c>
    </row>
    <row r="30" spans="1:9" ht="31.5" x14ac:dyDescent="0.25">
      <c r="A30" s="565"/>
      <c r="B30" s="153" t="s">
        <v>847</v>
      </c>
      <c r="C30" s="484"/>
      <c r="D30" s="133">
        <f>ЦОС!D7</f>
        <v>0</v>
      </c>
      <c r="E30" s="205"/>
      <c r="F30" s="350"/>
      <c r="G30" s="350"/>
      <c r="H30" s="350"/>
      <c r="I30" s="347"/>
    </row>
    <row r="31" spans="1:9" ht="15.75" thickBot="1" x14ac:dyDescent="0.3">
      <c r="A31" s="566"/>
      <c r="B31" s="135" t="s">
        <v>400</v>
      </c>
      <c r="C31" s="485"/>
      <c r="D31" s="135" t="s">
        <v>402</v>
      </c>
      <c r="E31" s="135" t="s">
        <v>403</v>
      </c>
      <c r="F31" s="351"/>
      <c r="G31" s="351"/>
      <c r="H31" s="351"/>
      <c r="I31" s="352"/>
    </row>
    <row r="32" spans="1:9" x14ac:dyDescent="0.25">
      <c r="A32" s="640"/>
      <c r="B32" s="560" t="s">
        <v>848</v>
      </c>
      <c r="C32" s="136" t="s">
        <v>423</v>
      </c>
      <c r="D32" s="193"/>
      <c r="E32" s="193"/>
      <c r="F32" s="381"/>
      <c r="G32" s="381"/>
      <c r="H32" s="381"/>
      <c r="I32" s="378"/>
    </row>
    <row r="33" spans="1:9" x14ac:dyDescent="0.25">
      <c r="A33" s="641"/>
      <c r="B33" s="555"/>
      <c r="C33" s="138" t="s">
        <v>424</v>
      </c>
      <c r="D33" s="194"/>
      <c r="E33" s="194"/>
      <c r="F33" s="382"/>
      <c r="G33" s="382"/>
      <c r="H33" s="382"/>
      <c r="I33" s="379"/>
    </row>
    <row r="34" spans="1:9" x14ac:dyDescent="0.25">
      <c r="A34" s="641"/>
      <c r="B34" s="555"/>
      <c r="C34" s="155" t="s">
        <v>425</v>
      </c>
      <c r="D34" s="194"/>
      <c r="E34" s="194"/>
      <c r="F34" s="382"/>
      <c r="G34" s="382"/>
      <c r="H34" s="382"/>
      <c r="I34" s="379"/>
    </row>
    <row r="35" spans="1:9" x14ac:dyDescent="0.25">
      <c r="A35" s="641"/>
      <c r="B35" s="420" t="s">
        <v>849</v>
      </c>
      <c r="C35" s="154" t="s">
        <v>423</v>
      </c>
      <c r="D35" s="194"/>
      <c r="E35" s="194"/>
      <c r="F35" s="382"/>
      <c r="G35" s="382"/>
      <c r="H35" s="382"/>
      <c r="I35" s="379"/>
    </row>
    <row r="36" spans="1:9" x14ac:dyDescent="0.25">
      <c r="A36" s="641"/>
      <c r="B36" s="555"/>
      <c r="C36" s="138" t="s">
        <v>424</v>
      </c>
      <c r="D36" s="194"/>
      <c r="E36" s="194"/>
      <c r="F36" s="382"/>
      <c r="G36" s="382"/>
      <c r="H36" s="382"/>
      <c r="I36" s="379"/>
    </row>
    <row r="37" spans="1:9" x14ac:dyDescent="0.25">
      <c r="A37" s="641"/>
      <c r="B37" s="555"/>
      <c r="C37" s="155" t="s">
        <v>425</v>
      </c>
      <c r="D37" s="194"/>
      <c r="E37" s="194"/>
      <c r="F37" s="382"/>
      <c r="G37" s="382"/>
      <c r="H37" s="382"/>
      <c r="I37" s="379"/>
    </row>
    <row r="38" spans="1:9" x14ac:dyDescent="0.25">
      <c r="A38" s="641"/>
      <c r="B38" s="420" t="s">
        <v>850</v>
      </c>
      <c r="C38" s="154" t="s">
        <v>423</v>
      </c>
      <c r="D38" s="194"/>
      <c r="E38" s="194"/>
      <c r="F38" s="382"/>
      <c r="G38" s="382"/>
      <c r="H38" s="382"/>
      <c r="I38" s="379"/>
    </row>
    <row r="39" spans="1:9" x14ac:dyDescent="0.25">
      <c r="A39" s="641"/>
      <c r="B39" s="555"/>
      <c r="C39" s="138" t="s">
        <v>424</v>
      </c>
      <c r="D39" s="194"/>
      <c r="E39" s="194"/>
      <c r="F39" s="382"/>
      <c r="G39" s="382"/>
      <c r="H39" s="382"/>
      <c r="I39" s="379"/>
    </row>
    <row r="40" spans="1:9" x14ac:dyDescent="0.25">
      <c r="A40" s="641"/>
      <c r="B40" s="555"/>
      <c r="C40" s="155" t="s">
        <v>425</v>
      </c>
      <c r="D40" s="194"/>
      <c r="E40" s="194"/>
      <c r="F40" s="382"/>
      <c r="G40" s="382"/>
      <c r="H40" s="382"/>
      <c r="I40" s="379"/>
    </row>
    <row r="41" spans="1:9" x14ac:dyDescent="0.25">
      <c r="A41" s="641"/>
      <c r="B41" s="420" t="s">
        <v>851</v>
      </c>
      <c r="C41" s="154" t="s">
        <v>423</v>
      </c>
      <c r="D41" s="194"/>
      <c r="E41" s="194"/>
      <c r="F41" s="382"/>
      <c r="G41" s="382"/>
      <c r="H41" s="382"/>
      <c r="I41" s="379"/>
    </row>
    <row r="42" spans="1:9" x14ac:dyDescent="0.25">
      <c r="A42" s="641"/>
      <c r="B42" s="555"/>
      <c r="C42" s="138" t="s">
        <v>424</v>
      </c>
      <c r="D42" s="194"/>
      <c r="E42" s="194"/>
      <c r="F42" s="382"/>
      <c r="G42" s="382"/>
      <c r="H42" s="382"/>
      <c r="I42" s="379"/>
    </row>
    <row r="43" spans="1:9" x14ac:dyDescent="0.25">
      <c r="A43" s="641"/>
      <c r="B43" s="555"/>
      <c r="C43" s="155" t="s">
        <v>425</v>
      </c>
      <c r="D43" s="194"/>
      <c r="E43" s="194"/>
      <c r="F43" s="382"/>
      <c r="G43" s="382"/>
      <c r="H43" s="382"/>
      <c r="I43" s="379"/>
    </row>
    <row r="44" spans="1:9" x14ac:dyDescent="0.25">
      <c r="A44" s="641"/>
      <c r="B44" s="420" t="s">
        <v>852</v>
      </c>
      <c r="C44" s="154" t="s">
        <v>423</v>
      </c>
      <c r="D44" s="194"/>
      <c r="E44" s="194"/>
      <c r="F44" s="382"/>
      <c r="G44" s="382"/>
      <c r="H44" s="382"/>
      <c r="I44" s="379"/>
    </row>
    <row r="45" spans="1:9" x14ac:dyDescent="0.25">
      <c r="A45" s="641"/>
      <c r="B45" s="555"/>
      <c r="C45" s="138" t="s">
        <v>424</v>
      </c>
      <c r="D45" s="194"/>
      <c r="E45" s="194"/>
      <c r="F45" s="382"/>
      <c r="G45" s="382"/>
      <c r="H45" s="382"/>
      <c r="I45" s="379"/>
    </row>
    <row r="46" spans="1:9" ht="15.75" thickBot="1" x14ac:dyDescent="0.3">
      <c r="A46" s="642"/>
      <c r="B46" s="556"/>
      <c r="C46" s="140" t="s">
        <v>425</v>
      </c>
      <c r="D46" s="198"/>
      <c r="E46" s="198"/>
      <c r="F46" s="383"/>
      <c r="G46" s="383"/>
      <c r="H46" s="383"/>
      <c r="I46" s="380"/>
    </row>
    <row r="47" spans="1:9" ht="45" x14ac:dyDescent="0.25">
      <c r="A47" s="564">
        <v>3</v>
      </c>
      <c r="B47" s="158" t="s">
        <v>393</v>
      </c>
      <c r="C47" s="483" t="s">
        <v>401</v>
      </c>
      <c r="D47" s="131" t="s">
        <v>394</v>
      </c>
      <c r="E47" s="131" t="s">
        <v>395</v>
      </c>
      <c r="F47" s="349" t="s">
        <v>396</v>
      </c>
      <c r="G47" s="349" t="s">
        <v>397</v>
      </c>
      <c r="H47" s="349" t="s">
        <v>398</v>
      </c>
      <c r="I47" s="346" t="s">
        <v>399</v>
      </c>
    </row>
    <row r="48" spans="1:9" ht="72.75" customHeight="1" x14ac:dyDescent="0.25">
      <c r="A48" s="565"/>
      <c r="B48" s="153" t="s">
        <v>853</v>
      </c>
      <c r="C48" s="484"/>
      <c r="D48" s="133">
        <f>ЦОС!D9</f>
        <v>0</v>
      </c>
      <c r="E48" s="205"/>
      <c r="F48" s="350"/>
      <c r="G48" s="350"/>
      <c r="H48" s="350"/>
      <c r="I48" s="347"/>
    </row>
    <row r="49" spans="1:9" ht="15.75" thickBot="1" x14ac:dyDescent="0.3">
      <c r="A49" s="566"/>
      <c r="B49" s="135" t="s">
        <v>400</v>
      </c>
      <c r="C49" s="485"/>
      <c r="D49" s="135" t="s">
        <v>402</v>
      </c>
      <c r="E49" s="135" t="s">
        <v>403</v>
      </c>
      <c r="F49" s="351"/>
      <c r="G49" s="351"/>
      <c r="H49" s="351"/>
      <c r="I49" s="352"/>
    </row>
    <row r="50" spans="1:9" x14ac:dyDescent="0.25">
      <c r="A50" s="643"/>
      <c r="B50" s="560" t="s">
        <v>854</v>
      </c>
      <c r="C50" s="136" t="s">
        <v>791</v>
      </c>
      <c r="D50" s="193"/>
      <c r="E50" s="193"/>
      <c r="F50" s="381"/>
      <c r="G50" s="381"/>
      <c r="H50" s="381"/>
      <c r="I50" s="378"/>
    </row>
    <row r="51" spans="1:9" x14ac:dyDescent="0.25">
      <c r="A51" s="644"/>
      <c r="B51" s="420"/>
      <c r="C51" s="138" t="s">
        <v>792</v>
      </c>
      <c r="D51" s="194"/>
      <c r="E51" s="194"/>
      <c r="F51" s="382"/>
      <c r="G51" s="382"/>
      <c r="H51" s="382"/>
      <c r="I51" s="379"/>
    </row>
    <row r="52" spans="1:9" x14ac:dyDescent="0.25">
      <c r="A52" s="644"/>
      <c r="B52" s="420"/>
      <c r="C52" s="155" t="s">
        <v>793</v>
      </c>
      <c r="D52" s="194"/>
      <c r="E52" s="194"/>
      <c r="F52" s="382"/>
      <c r="G52" s="382"/>
      <c r="H52" s="382"/>
      <c r="I52" s="379"/>
    </row>
    <row r="53" spans="1:9" x14ac:dyDescent="0.25">
      <c r="A53" s="644"/>
      <c r="B53" s="420" t="s">
        <v>855</v>
      </c>
      <c r="C53" s="154" t="s">
        <v>415</v>
      </c>
      <c r="D53" s="194"/>
      <c r="E53" s="194"/>
      <c r="F53" s="382"/>
      <c r="G53" s="382"/>
      <c r="H53" s="382"/>
      <c r="I53" s="379"/>
    </row>
    <row r="54" spans="1:9" x14ac:dyDescent="0.25">
      <c r="A54" s="644"/>
      <c r="B54" s="555"/>
      <c r="C54" s="138" t="s">
        <v>416</v>
      </c>
      <c r="D54" s="194"/>
      <c r="E54" s="194"/>
      <c r="F54" s="382"/>
      <c r="G54" s="382"/>
      <c r="H54" s="382"/>
      <c r="I54" s="379"/>
    </row>
    <row r="55" spans="1:9" x14ac:dyDescent="0.25">
      <c r="A55" s="644"/>
      <c r="B55" s="555"/>
      <c r="C55" s="155" t="s">
        <v>485</v>
      </c>
      <c r="D55" s="194"/>
      <c r="E55" s="194"/>
      <c r="F55" s="382"/>
      <c r="G55" s="382"/>
      <c r="H55" s="382"/>
      <c r="I55" s="379"/>
    </row>
    <row r="56" spans="1:9" x14ac:dyDescent="0.25">
      <c r="A56" s="644"/>
      <c r="B56" s="420" t="s">
        <v>856</v>
      </c>
      <c r="C56" s="154" t="s">
        <v>423</v>
      </c>
      <c r="D56" s="194"/>
      <c r="E56" s="194"/>
      <c r="F56" s="382"/>
      <c r="G56" s="382"/>
      <c r="H56" s="382"/>
      <c r="I56" s="379"/>
    </row>
    <row r="57" spans="1:9" x14ac:dyDescent="0.25">
      <c r="A57" s="644"/>
      <c r="B57" s="555"/>
      <c r="C57" s="138" t="s">
        <v>424</v>
      </c>
      <c r="D57" s="194"/>
      <c r="E57" s="194"/>
      <c r="F57" s="382"/>
      <c r="G57" s="382"/>
      <c r="H57" s="382"/>
      <c r="I57" s="379"/>
    </row>
    <row r="58" spans="1:9" x14ac:dyDescent="0.25">
      <c r="A58" s="644"/>
      <c r="B58" s="555"/>
      <c r="C58" s="155" t="s">
        <v>425</v>
      </c>
      <c r="D58" s="194"/>
      <c r="E58" s="194"/>
      <c r="F58" s="382"/>
      <c r="G58" s="382"/>
      <c r="H58" s="382"/>
      <c r="I58" s="379"/>
    </row>
    <row r="59" spans="1:9" x14ac:dyDescent="0.25">
      <c r="A59" s="644"/>
      <c r="B59" s="420" t="s">
        <v>857</v>
      </c>
      <c r="C59" s="154" t="s">
        <v>423</v>
      </c>
      <c r="D59" s="194"/>
      <c r="E59" s="194"/>
      <c r="F59" s="382"/>
      <c r="G59" s="382"/>
      <c r="H59" s="382"/>
      <c r="I59" s="379"/>
    </row>
    <row r="60" spans="1:9" x14ac:dyDescent="0.25">
      <c r="A60" s="644"/>
      <c r="B60" s="555"/>
      <c r="C60" s="138" t="s">
        <v>424</v>
      </c>
      <c r="D60" s="194"/>
      <c r="E60" s="194"/>
      <c r="F60" s="382"/>
      <c r="G60" s="382"/>
      <c r="H60" s="382"/>
      <c r="I60" s="379"/>
    </row>
    <row r="61" spans="1:9" x14ac:dyDescent="0.25">
      <c r="A61" s="644"/>
      <c r="B61" s="555"/>
      <c r="C61" s="155" t="s">
        <v>425</v>
      </c>
      <c r="D61" s="194"/>
      <c r="E61" s="194"/>
      <c r="F61" s="382"/>
      <c r="G61" s="382"/>
      <c r="H61" s="382"/>
      <c r="I61" s="379"/>
    </row>
    <row r="62" spans="1:9" x14ac:dyDescent="0.25">
      <c r="A62" s="644"/>
      <c r="B62" s="420" t="s">
        <v>858</v>
      </c>
      <c r="C62" s="154" t="s">
        <v>791</v>
      </c>
      <c r="D62" s="194"/>
      <c r="E62" s="194"/>
      <c r="F62" s="382"/>
      <c r="G62" s="382"/>
      <c r="H62" s="382"/>
      <c r="I62" s="379"/>
    </row>
    <row r="63" spans="1:9" x14ac:dyDescent="0.25">
      <c r="A63" s="644"/>
      <c r="B63" s="555"/>
      <c r="C63" s="138" t="s">
        <v>792</v>
      </c>
      <c r="D63" s="194"/>
      <c r="E63" s="194"/>
      <c r="F63" s="382"/>
      <c r="G63" s="382"/>
      <c r="H63" s="382"/>
      <c r="I63" s="379"/>
    </row>
    <row r="64" spans="1:9" ht="15.75" thickBot="1" x14ac:dyDescent="0.3">
      <c r="A64" s="645"/>
      <c r="B64" s="556"/>
      <c r="C64" s="140" t="s">
        <v>793</v>
      </c>
      <c r="D64" s="198"/>
      <c r="E64" s="198"/>
      <c r="F64" s="383"/>
      <c r="G64" s="383"/>
      <c r="H64" s="383"/>
      <c r="I64" s="380"/>
    </row>
    <row r="65" spans="1:9" ht="45" x14ac:dyDescent="0.25">
      <c r="A65" s="564">
        <v>4</v>
      </c>
      <c r="B65" s="158" t="s">
        <v>393</v>
      </c>
      <c r="C65" s="483" t="s">
        <v>401</v>
      </c>
      <c r="D65" s="131" t="s">
        <v>394</v>
      </c>
      <c r="E65" s="131" t="s">
        <v>395</v>
      </c>
      <c r="F65" s="349" t="s">
        <v>396</v>
      </c>
      <c r="G65" s="349" t="s">
        <v>397</v>
      </c>
      <c r="H65" s="349" t="s">
        <v>398</v>
      </c>
      <c r="I65" s="346" t="s">
        <v>399</v>
      </c>
    </row>
    <row r="66" spans="1:9" ht="124.5" customHeight="1" x14ac:dyDescent="0.25">
      <c r="A66" s="565"/>
      <c r="B66" s="153" t="s">
        <v>859</v>
      </c>
      <c r="C66" s="484"/>
      <c r="D66" s="133">
        <f>ЦОС!D11</f>
        <v>0</v>
      </c>
      <c r="E66" s="205"/>
      <c r="F66" s="350"/>
      <c r="G66" s="350"/>
      <c r="H66" s="350"/>
      <c r="I66" s="347"/>
    </row>
    <row r="67" spans="1:9" ht="15.75" thickBot="1" x14ac:dyDescent="0.3">
      <c r="A67" s="566"/>
      <c r="B67" s="135" t="s">
        <v>400</v>
      </c>
      <c r="C67" s="485"/>
      <c r="D67" s="135" t="s">
        <v>402</v>
      </c>
      <c r="E67" s="135" t="s">
        <v>403</v>
      </c>
      <c r="F67" s="351"/>
      <c r="G67" s="351"/>
      <c r="H67" s="351"/>
      <c r="I67" s="352"/>
    </row>
    <row r="68" spans="1:9" x14ac:dyDescent="0.25">
      <c r="A68" s="643"/>
      <c r="B68" s="560" t="s">
        <v>860</v>
      </c>
      <c r="C68" s="136" t="s">
        <v>423</v>
      </c>
      <c r="D68" s="193"/>
      <c r="E68" s="193"/>
      <c r="F68" s="381"/>
      <c r="G68" s="381"/>
      <c r="H68" s="381"/>
      <c r="I68" s="378"/>
    </row>
    <row r="69" spans="1:9" x14ac:dyDescent="0.25">
      <c r="A69" s="644"/>
      <c r="B69" s="555"/>
      <c r="C69" s="138" t="s">
        <v>424</v>
      </c>
      <c r="D69" s="194"/>
      <c r="E69" s="194"/>
      <c r="F69" s="382"/>
      <c r="G69" s="382"/>
      <c r="H69" s="382"/>
      <c r="I69" s="379"/>
    </row>
    <row r="70" spans="1:9" x14ac:dyDescent="0.25">
      <c r="A70" s="644"/>
      <c r="B70" s="555"/>
      <c r="C70" s="155" t="s">
        <v>425</v>
      </c>
      <c r="D70" s="194"/>
      <c r="E70" s="194"/>
      <c r="F70" s="382"/>
      <c r="G70" s="382"/>
      <c r="H70" s="382"/>
      <c r="I70" s="379"/>
    </row>
    <row r="71" spans="1:9" x14ac:dyDescent="0.25">
      <c r="A71" s="644"/>
      <c r="B71" s="420" t="s">
        <v>861</v>
      </c>
      <c r="C71" s="154" t="s">
        <v>415</v>
      </c>
      <c r="D71" s="194"/>
      <c r="E71" s="194"/>
      <c r="F71" s="382"/>
      <c r="G71" s="382"/>
      <c r="H71" s="382"/>
      <c r="I71" s="379"/>
    </row>
    <row r="72" spans="1:9" x14ac:dyDescent="0.25">
      <c r="A72" s="644"/>
      <c r="B72" s="555"/>
      <c r="C72" s="138" t="s">
        <v>416</v>
      </c>
      <c r="D72" s="194"/>
      <c r="E72" s="194"/>
      <c r="F72" s="382"/>
      <c r="G72" s="382"/>
      <c r="H72" s="382"/>
      <c r="I72" s="379"/>
    </row>
    <row r="73" spans="1:9" x14ac:dyDescent="0.25">
      <c r="A73" s="644"/>
      <c r="B73" s="555"/>
      <c r="C73" s="155" t="s">
        <v>485</v>
      </c>
      <c r="D73" s="194"/>
      <c r="E73" s="194"/>
      <c r="F73" s="382"/>
      <c r="G73" s="382"/>
      <c r="H73" s="382"/>
      <c r="I73" s="379"/>
    </row>
    <row r="74" spans="1:9" x14ac:dyDescent="0.25">
      <c r="A74" s="644"/>
      <c r="B74" s="420" t="s">
        <v>862</v>
      </c>
      <c r="C74" s="154" t="s">
        <v>405</v>
      </c>
      <c r="D74" s="194"/>
      <c r="E74" s="194"/>
      <c r="F74" s="382"/>
      <c r="G74" s="382"/>
      <c r="H74" s="382"/>
      <c r="I74" s="379"/>
    </row>
    <row r="75" spans="1:9" x14ac:dyDescent="0.25">
      <c r="A75" s="644"/>
      <c r="B75" s="555"/>
      <c r="C75" s="138" t="s">
        <v>406</v>
      </c>
      <c r="D75" s="194"/>
      <c r="E75" s="194"/>
      <c r="F75" s="382"/>
      <c r="G75" s="382"/>
      <c r="H75" s="382"/>
      <c r="I75" s="379"/>
    </row>
    <row r="76" spans="1:9" x14ac:dyDescent="0.25">
      <c r="A76" s="644"/>
      <c r="B76" s="555"/>
      <c r="C76" s="155" t="s">
        <v>407</v>
      </c>
      <c r="D76" s="194"/>
      <c r="E76" s="194"/>
      <c r="F76" s="382"/>
      <c r="G76" s="382"/>
      <c r="H76" s="382"/>
      <c r="I76" s="379"/>
    </row>
    <row r="77" spans="1:9" x14ac:dyDescent="0.25">
      <c r="A77" s="644"/>
      <c r="B77" s="420" t="s">
        <v>863</v>
      </c>
      <c r="C77" s="154" t="s">
        <v>405</v>
      </c>
      <c r="D77" s="194"/>
      <c r="E77" s="194"/>
      <c r="F77" s="382"/>
      <c r="G77" s="382"/>
      <c r="H77" s="382"/>
      <c r="I77" s="379"/>
    </row>
    <row r="78" spans="1:9" x14ac:dyDescent="0.25">
      <c r="A78" s="644"/>
      <c r="B78" s="555"/>
      <c r="C78" s="138" t="s">
        <v>406</v>
      </c>
      <c r="D78" s="194"/>
      <c r="E78" s="194"/>
      <c r="F78" s="382"/>
      <c r="G78" s="382"/>
      <c r="H78" s="382"/>
      <c r="I78" s="379"/>
    </row>
    <row r="79" spans="1:9" x14ac:dyDescent="0.25">
      <c r="A79" s="644"/>
      <c r="B79" s="555"/>
      <c r="C79" s="155" t="s">
        <v>407</v>
      </c>
      <c r="D79" s="194"/>
      <c r="E79" s="194"/>
      <c r="F79" s="382"/>
      <c r="G79" s="382"/>
      <c r="H79" s="382"/>
      <c r="I79" s="379"/>
    </row>
    <row r="80" spans="1:9" x14ac:dyDescent="0.25">
      <c r="A80" s="644"/>
      <c r="B80" s="420" t="s">
        <v>864</v>
      </c>
      <c r="C80" s="154" t="s">
        <v>405</v>
      </c>
      <c r="D80" s="194"/>
      <c r="E80" s="194"/>
      <c r="F80" s="382"/>
      <c r="G80" s="382"/>
      <c r="H80" s="382"/>
      <c r="I80" s="379"/>
    </row>
    <row r="81" spans="1:9" x14ac:dyDescent="0.25">
      <c r="A81" s="644"/>
      <c r="B81" s="555"/>
      <c r="C81" s="138" t="s">
        <v>406</v>
      </c>
      <c r="D81" s="194"/>
      <c r="E81" s="194"/>
      <c r="F81" s="382"/>
      <c r="G81" s="382"/>
      <c r="H81" s="382"/>
      <c r="I81" s="379"/>
    </row>
    <row r="82" spans="1:9" x14ac:dyDescent="0.25">
      <c r="A82" s="644"/>
      <c r="B82" s="555"/>
      <c r="C82" s="155" t="s">
        <v>407</v>
      </c>
      <c r="D82" s="194"/>
      <c r="E82" s="194"/>
      <c r="F82" s="382"/>
      <c r="G82" s="382"/>
      <c r="H82" s="382"/>
      <c r="I82" s="379"/>
    </row>
    <row r="83" spans="1:9" x14ac:dyDescent="0.25">
      <c r="A83" s="644"/>
      <c r="B83" s="420" t="s">
        <v>865</v>
      </c>
      <c r="C83" s="154" t="s">
        <v>423</v>
      </c>
      <c r="D83" s="194"/>
      <c r="E83" s="194"/>
      <c r="F83" s="382"/>
      <c r="G83" s="382"/>
      <c r="H83" s="382"/>
      <c r="I83" s="379"/>
    </row>
    <row r="84" spans="1:9" x14ac:dyDescent="0.25">
      <c r="A84" s="644"/>
      <c r="B84" s="555"/>
      <c r="C84" s="138" t="s">
        <v>424</v>
      </c>
      <c r="D84" s="194"/>
      <c r="E84" s="194"/>
      <c r="F84" s="382"/>
      <c r="G84" s="382"/>
      <c r="H84" s="382"/>
      <c r="I84" s="379"/>
    </row>
    <row r="85" spans="1:9" x14ac:dyDescent="0.25">
      <c r="A85" s="644"/>
      <c r="B85" s="555"/>
      <c r="C85" s="155" t="s">
        <v>425</v>
      </c>
      <c r="D85" s="194"/>
      <c r="E85" s="194"/>
      <c r="F85" s="382"/>
      <c r="G85" s="382"/>
      <c r="H85" s="382"/>
      <c r="I85" s="379"/>
    </row>
    <row r="86" spans="1:9" x14ac:dyDescent="0.25">
      <c r="A86" s="644"/>
      <c r="B86" s="420" t="s">
        <v>866</v>
      </c>
      <c r="C86" s="154" t="s">
        <v>423</v>
      </c>
      <c r="D86" s="194"/>
      <c r="E86" s="194"/>
      <c r="F86" s="382"/>
      <c r="G86" s="382"/>
      <c r="H86" s="382"/>
      <c r="I86" s="379"/>
    </row>
    <row r="87" spans="1:9" x14ac:dyDescent="0.25">
      <c r="A87" s="644"/>
      <c r="B87" s="555"/>
      <c r="C87" s="138" t="s">
        <v>424</v>
      </c>
      <c r="D87" s="194"/>
      <c r="E87" s="194"/>
      <c r="F87" s="382"/>
      <c r="G87" s="382"/>
      <c r="H87" s="382"/>
      <c r="I87" s="379"/>
    </row>
    <row r="88" spans="1:9" x14ac:dyDescent="0.25">
      <c r="A88" s="644"/>
      <c r="B88" s="555"/>
      <c r="C88" s="155" t="s">
        <v>425</v>
      </c>
      <c r="D88" s="194"/>
      <c r="E88" s="194"/>
      <c r="F88" s="382"/>
      <c r="G88" s="382"/>
      <c r="H88" s="382"/>
      <c r="I88" s="379"/>
    </row>
    <row r="89" spans="1:9" x14ac:dyDescent="0.25">
      <c r="A89" s="644"/>
      <c r="B89" s="420" t="s">
        <v>867</v>
      </c>
      <c r="C89" s="154" t="s">
        <v>405</v>
      </c>
      <c r="D89" s="194"/>
      <c r="E89" s="194"/>
      <c r="F89" s="382"/>
      <c r="G89" s="382"/>
      <c r="H89" s="382"/>
      <c r="I89" s="379"/>
    </row>
    <row r="90" spans="1:9" x14ac:dyDescent="0.25">
      <c r="A90" s="644"/>
      <c r="B90" s="555"/>
      <c r="C90" s="138" t="s">
        <v>406</v>
      </c>
      <c r="D90" s="194"/>
      <c r="E90" s="194"/>
      <c r="F90" s="382"/>
      <c r="G90" s="382"/>
      <c r="H90" s="382"/>
      <c r="I90" s="379"/>
    </row>
    <row r="91" spans="1:9" x14ac:dyDescent="0.25">
      <c r="A91" s="644"/>
      <c r="B91" s="555"/>
      <c r="C91" s="155" t="s">
        <v>407</v>
      </c>
      <c r="D91" s="194"/>
      <c r="E91" s="194"/>
      <c r="F91" s="382"/>
      <c r="G91" s="382"/>
      <c r="H91" s="382"/>
      <c r="I91" s="379"/>
    </row>
    <row r="92" spans="1:9" x14ac:dyDescent="0.25">
      <c r="A92" s="644"/>
      <c r="B92" s="420" t="s">
        <v>868</v>
      </c>
      <c r="C92" s="154" t="s">
        <v>423</v>
      </c>
      <c r="D92" s="194"/>
      <c r="E92" s="194"/>
      <c r="F92" s="382"/>
      <c r="G92" s="382"/>
      <c r="H92" s="382"/>
      <c r="I92" s="379"/>
    </row>
    <row r="93" spans="1:9" x14ac:dyDescent="0.25">
      <c r="A93" s="644"/>
      <c r="B93" s="555"/>
      <c r="C93" s="138" t="s">
        <v>424</v>
      </c>
      <c r="D93" s="194"/>
      <c r="E93" s="194"/>
      <c r="F93" s="382"/>
      <c r="G93" s="382"/>
      <c r="H93" s="382"/>
      <c r="I93" s="379"/>
    </row>
    <row r="94" spans="1:9" ht="15.75" thickBot="1" x14ac:dyDescent="0.3">
      <c r="A94" s="645"/>
      <c r="B94" s="556"/>
      <c r="C94" s="140" t="s">
        <v>425</v>
      </c>
      <c r="D94" s="198"/>
      <c r="E94" s="198"/>
      <c r="F94" s="383"/>
      <c r="G94" s="383"/>
      <c r="H94" s="383"/>
      <c r="I94" s="380"/>
    </row>
    <row r="95" spans="1:9" ht="45" x14ac:dyDescent="0.25">
      <c r="A95" s="564">
        <v>5</v>
      </c>
      <c r="B95" s="158" t="s">
        <v>393</v>
      </c>
      <c r="C95" s="483" t="s">
        <v>401</v>
      </c>
      <c r="D95" s="131" t="s">
        <v>394</v>
      </c>
      <c r="E95" s="131" t="s">
        <v>395</v>
      </c>
      <c r="F95" s="349" t="s">
        <v>396</v>
      </c>
      <c r="G95" s="349" t="s">
        <v>397</v>
      </c>
      <c r="H95" s="349" t="s">
        <v>398</v>
      </c>
      <c r="I95" s="346" t="s">
        <v>399</v>
      </c>
    </row>
    <row r="96" spans="1:9" ht="31.5" x14ac:dyDescent="0.25">
      <c r="A96" s="565"/>
      <c r="B96" s="153" t="s">
        <v>869</v>
      </c>
      <c r="C96" s="484"/>
      <c r="D96" s="133">
        <f>ЦОС!D15</f>
        <v>0</v>
      </c>
      <c r="E96" s="205"/>
      <c r="F96" s="350"/>
      <c r="G96" s="350"/>
      <c r="H96" s="350"/>
      <c r="I96" s="347"/>
    </row>
    <row r="97" spans="1:9" ht="15.75" thickBot="1" x14ac:dyDescent="0.3">
      <c r="A97" s="566"/>
      <c r="B97" s="135" t="s">
        <v>400</v>
      </c>
      <c r="C97" s="485"/>
      <c r="D97" s="135" t="s">
        <v>402</v>
      </c>
      <c r="E97" s="135" t="s">
        <v>403</v>
      </c>
      <c r="F97" s="351"/>
      <c r="G97" s="351"/>
      <c r="H97" s="351"/>
      <c r="I97" s="352"/>
    </row>
    <row r="98" spans="1:9" x14ac:dyDescent="0.25">
      <c r="A98" s="643"/>
      <c r="B98" s="560" t="s">
        <v>870</v>
      </c>
      <c r="C98" s="136" t="s">
        <v>415</v>
      </c>
      <c r="D98" s="193"/>
      <c r="E98" s="193"/>
      <c r="F98" s="381"/>
      <c r="G98" s="381"/>
      <c r="H98" s="381"/>
      <c r="I98" s="378"/>
    </row>
    <row r="99" spans="1:9" x14ac:dyDescent="0.25">
      <c r="A99" s="644"/>
      <c r="B99" s="420"/>
      <c r="C99" s="138" t="s">
        <v>416</v>
      </c>
      <c r="D99" s="194"/>
      <c r="E99" s="194"/>
      <c r="F99" s="382"/>
      <c r="G99" s="382"/>
      <c r="H99" s="382"/>
      <c r="I99" s="379"/>
    </row>
    <row r="100" spans="1:9" x14ac:dyDescent="0.25">
      <c r="A100" s="644"/>
      <c r="B100" s="420"/>
      <c r="C100" s="155" t="s">
        <v>485</v>
      </c>
      <c r="D100" s="194"/>
      <c r="E100" s="194"/>
      <c r="F100" s="382"/>
      <c r="G100" s="382"/>
      <c r="H100" s="382"/>
      <c r="I100" s="379"/>
    </row>
    <row r="101" spans="1:9" x14ac:dyDescent="0.25">
      <c r="A101" s="644"/>
      <c r="B101" s="420" t="s">
        <v>871</v>
      </c>
      <c r="C101" s="154" t="s">
        <v>415</v>
      </c>
      <c r="D101" s="194"/>
      <c r="E101" s="194"/>
      <c r="F101" s="382"/>
      <c r="G101" s="382"/>
      <c r="H101" s="382"/>
      <c r="I101" s="379"/>
    </row>
    <row r="102" spans="1:9" x14ac:dyDescent="0.25">
      <c r="A102" s="644"/>
      <c r="B102" s="420"/>
      <c r="C102" s="138" t="s">
        <v>416</v>
      </c>
      <c r="D102" s="194"/>
      <c r="E102" s="194"/>
      <c r="F102" s="382"/>
      <c r="G102" s="382"/>
      <c r="H102" s="382"/>
      <c r="I102" s="379"/>
    </row>
    <row r="103" spans="1:9" x14ac:dyDescent="0.25">
      <c r="A103" s="644"/>
      <c r="B103" s="420"/>
      <c r="C103" s="155" t="s">
        <v>485</v>
      </c>
      <c r="D103" s="194"/>
      <c r="E103" s="194"/>
      <c r="F103" s="382"/>
      <c r="G103" s="382"/>
      <c r="H103" s="382"/>
      <c r="I103" s="379"/>
    </row>
    <row r="104" spans="1:9" x14ac:dyDescent="0.25">
      <c r="A104" s="644"/>
      <c r="B104" s="420" t="s">
        <v>872</v>
      </c>
      <c r="C104" s="154" t="s">
        <v>423</v>
      </c>
      <c r="D104" s="194"/>
      <c r="E104" s="194"/>
      <c r="F104" s="382"/>
      <c r="G104" s="382"/>
      <c r="H104" s="382"/>
      <c r="I104" s="379"/>
    </row>
    <row r="105" spans="1:9" x14ac:dyDescent="0.25">
      <c r="A105" s="644"/>
      <c r="B105" s="555"/>
      <c r="C105" s="138" t="s">
        <v>424</v>
      </c>
      <c r="D105" s="194"/>
      <c r="E105" s="194"/>
      <c r="F105" s="382"/>
      <c r="G105" s="382"/>
      <c r="H105" s="382"/>
      <c r="I105" s="379"/>
    </row>
    <row r="106" spans="1:9" x14ac:dyDescent="0.25">
      <c r="A106" s="644"/>
      <c r="B106" s="555"/>
      <c r="C106" s="155" t="s">
        <v>425</v>
      </c>
      <c r="D106" s="194"/>
      <c r="E106" s="194"/>
      <c r="F106" s="382"/>
      <c r="G106" s="382"/>
      <c r="H106" s="382"/>
      <c r="I106" s="379"/>
    </row>
    <row r="107" spans="1:9" x14ac:dyDescent="0.25">
      <c r="A107" s="644"/>
      <c r="B107" s="420" t="s">
        <v>873</v>
      </c>
      <c r="C107" s="154" t="s">
        <v>423</v>
      </c>
      <c r="D107" s="194"/>
      <c r="E107" s="194"/>
      <c r="F107" s="382"/>
      <c r="G107" s="382"/>
      <c r="H107" s="382"/>
      <c r="I107" s="379"/>
    </row>
    <row r="108" spans="1:9" x14ac:dyDescent="0.25">
      <c r="A108" s="644"/>
      <c r="B108" s="555"/>
      <c r="C108" s="138" t="s">
        <v>424</v>
      </c>
      <c r="D108" s="194"/>
      <c r="E108" s="194"/>
      <c r="F108" s="382"/>
      <c r="G108" s="382"/>
      <c r="H108" s="382"/>
      <c r="I108" s="379"/>
    </row>
    <row r="109" spans="1:9" x14ac:dyDescent="0.25">
      <c r="A109" s="644"/>
      <c r="B109" s="555"/>
      <c r="C109" s="155" t="s">
        <v>425</v>
      </c>
      <c r="D109" s="194"/>
      <c r="E109" s="194"/>
      <c r="F109" s="382"/>
      <c r="G109" s="382"/>
      <c r="H109" s="382"/>
      <c r="I109" s="379"/>
    </row>
    <row r="110" spans="1:9" x14ac:dyDescent="0.25">
      <c r="A110" s="644"/>
      <c r="B110" s="420" t="s">
        <v>874</v>
      </c>
      <c r="C110" s="154" t="s">
        <v>423</v>
      </c>
      <c r="D110" s="194"/>
      <c r="E110" s="194"/>
      <c r="F110" s="382"/>
      <c r="G110" s="382"/>
      <c r="H110" s="382"/>
      <c r="I110" s="379"/>
    </row>
    <row r="111" spans="1:9" x14ac:dyDescent="0.25">
      <c r="A111" s="644"/>
      <c r="B111" s="555"/>
      <c r="C111" s="138" t="s">
        <v>424</v>
      </c>
      <c r="D111" s="194"/>
      <c r="E111" s="194"/>
      <c r="F111" s="382"/>
      <c r="G111" s="382"/>
      <c r="H111" s="382"/>
      <c r="I111" s="379"/>
    </row>
    <row r="112" spans="1:9" x14ac:dyDescent="0.25">
      <c r="A112" s="644"/>
      <c r="B112" s="555"/>
      <c r="C112" s="155" t="s">
        <v>425</v>
      </c>
      <c r="D112" s="194"/>
      <c r="E112" s="194"/>
      <c r="F112" s="382"/>
      <c r="G112" s="382"/>
      <c r="H112" s="382"/>
      <c r="I112" s="379"/>
    </row>
    <row r="113" spans="1:9" x14ac:dyDescent="0.25">
      <c r="A113" s="644"/>
      <c r="B113" s="420" t="s">
        <v>875</v>
      </c>
      <c r="C113" s="154" t="s">
        <v>415</v>
      </c>
      <c r="D113" s="194"/>
      <c r="E113" s="194"/>
      <c r="F113" s="382"/>
      <c r="G113" s="382"/>
      <c r="H113" s="382"/>
      <c r="I113" s="379"/>
    </row>
    <row r="114" spans="1:9" x14ac:dyDescent="0.25">
      <c r="A114" s="644"/>
      <c r="B114" s="555"/>
      <c r="C114" s="138" t="s">
        <v>416</v>
      </c>
      <c r="D114" s="194"/>
      <c r="E114" s="194"/>
      <c r="F114" s="382"/>
      <c r="G114" s="382"/>
      <c r="H114" s="382"/>
      <c r="I114" s="379"/>
    </row>
    <row r="115" spans="1:9" ht="36.75" customHeight="1" x14ac:dyDescent="0.25">
      <c r="A115" s="644"/>
      <c r="B115" s="555"/>
      <c r="C115" s="155" t="s">
        <v>485</v>
      </c>
      <c r="D115" s="194"/>
      <c r="E115" s="194"/>
      <c r="F115" s="382"/>
      <c r="G115" s="382"/>
      <c r="H115" s="382"/>
      <c r="I115" s="379"/>
    </row>
    <row r="116" spans="1:9" ht="27" customHeight="1" x14ac:dyDescent="0.25">
      <c r="A116" s="644"/>
      <c r="B116" s="420" t="s">
        <v>876</v>
      </c>
      <c r="C116" s="154" t="s">
        <v>423</v>
      </c>
      <c r="D116" s="194"/>
      <c r="E116" s="194"/>
      <c r="F116" s="382"/>
      <c r="G116" s="382"/>
      <c r="H116" s="382"/>
      <c r="I116" s="379"/>
    </row>
    <row r="117" spans="1:9" ht="27" customHeight="1" x14ac:dyDescent="0.25">
      <c r="A117" s="644"/>
      <c r="B117" s="555"/>
      <c r="C117" s="138" t="s">
        <v>424</v>
      </c>
      <c r="D117" s="194"/>
      <c r="E117" s="194"/>
      <c r="F117" s="382"/>
      <c r="G117" s="382"/>
      <c r="H117" s="382"/>
      <c r="I117" s="379"/>
    </row>
    <row r="118" spans="1:9" ht="27" customHeight="1" x14ac:dyDescent="0.25">
      <c r="A118" s="644"/>
      <c r="B118" s="555"/>
      <c r="C118" s="155" t="s">
        <v>425</v>
      </c>
      <c r="D118" s="194"/>
      <c r="E118" s="194"/>
      <c r="F118" s="382"/>
      <c r="G118" s="382"/>
      <c r="H118" s="382"/>
      <c r="I118" s="379"/>
    </row>
    <row r="119" spans="1:9" ht="23.25" customHeight="1" x14ac:dyDescent="0.25">
      <c r="A119" s="644"/>
      <c r="B119" s="420" t="s">
        <v>877</v>
      </c>
      <c r="C119" s="154" t="s">
        <v>423</v>
      </c>
      <c r="D119" s="194"/>
      <c r="E119" s="194"/>
      <c r="F119" s="382"/>
      <c r="G119" s="382"/>
      <c r="H119" s="382"/>
      <c r="I119" s="379"/>
    </row>
    <row r="120" spans="1:9" ht="23.25" customHeight="1" x14ac:dyDescent="0.25">
      <c r="A120" s="644"/>
      <c r="B120" s="555"/>
      <c r="C120" s="138" t="s">
        <v>424</v>
      </c>
      <c r="D120" s="194"/>
      <c r="E120" s="194"/>
      <c r="F120" s="382"/>
      <c r="G120" s="382"/>
      <c r="H120" s="382"/>
      <c r="I120" s="379"/>
    </row>
    <row r="121" spans="1:9" ht="23.25" customHeight="1" x14ac:dyDescent="0.25">
      <c r="A121" s="644"/>
      <c r="B121" s="555"/>
      <c r="C121" s="155" t="s">
        <v>425</v>
      </c>
      <c r="D121" s="194"/>
      <c r="E121" s="194"/>
      <c r="F121" s="382"/>
      <c r="G121" s="382"/>
      <c r="H121" s="382"/>
      <c r="I121" s="379"/>
    </row>
    <row r="122" spans="1:9" ht="34.5" customHeight="1" x14ac:dyDescent="0.25">
      <c r="A122" s="644"/>
      <c r="B122" s="420" t="s">
        <v>878</v>
      </c>
      <c r="C122" s="154" t="s">
        <v>423</v>
      </c>
      <c r="D122" s="194"/>
      <c r="E122" s="194"/>
      <c r="F122" s="382"/>
      <c r="G122" s="382"/>
      <c r="H122" s="382"/>
      <c r="I122" s="379"/>
    </row>
    <row r="123" spans="1:9" ht="34.5" customHeight="1" x14ac:dyDescent="0.25">
      <c r="A123" s="644"/>
      <c r="B123" s="420"/>
      <c r="C123" s="138" t="s">
        <v>424</v>
      </c>
      <c r="D123" s="194"/>
      <c r="E123" s="194"/>
      <c r="F123" s="382"/>
      <c r="G123" s="382"/>
      <c r="H123" s="382"/>
      <c r="I123" s="379"/>
    </row>
    <row r="124" spans="1:9" ht="34.5" customHeight="1" x14ac:dyDescent="0.25">
      <c r="A124" s="644"/>
      <c r="B124" s="420"/>
      <c r="C124" s="155" t="s">
        <v>425</v>
      </c>
      <c r="D124" s="194"/>
      <c r="E124" s="194"/>
      <c r="F124" s="382"/>
      <c r="G124" s="382"/>
      <c r="H124" s="382"/>
      <c r="I124" s="379"/>
    </row>
    <row r="125" spans="1:9" x14ac:dyDescent="0.25">
      <c r="A125" s="644"/>
      <c r="B125" s="420" t="s">
        <v>879</v>
      </c>
      <c r="C125" s="154" t="s">
        <v>423</v>
      </c>
      <c r="D125" s="194"/>
      <c r="E125" s="194"/>
      <c r="F125" s="382"/>
      <c r="G125" s="382"/>
      <c r="H125" s="382"/>
      <c r="I125" s="379"/>
    </row>
    <row r="126" spans="1:9" x14ac:dyDescent="0.25">
      <c r="A126" s="644"/>
      <c r="B126" s="555"/>
      <c r="C126" s="138" t="s">
        <v>424</v>
      </c>
      <c r="D126" s="194"/>
      <c r="E126" s="194"/>
      <c r="F126" s="382"/>
      <c r="G126" s="382"/>
      <c r="H126" s="382"/>
      <c r="I126" s="379"/>
    </row>
    <row r="127" spans="1:9" x14ac:dyDescent="0.25">
      <c r="A127" s="644"/>
      <c r="B127" s="555"/>
      <c r="C127" s="155" t="s">
        <v>425</v>
      </c>
      <c r="D127" s="194"/>
      <c r="E127" s="194"/>
      <c r="F127" s="382"/>
      <c r="G127" s="382"/>
      <c r="H127" s="382"/>
      <c r="I127" s="379"/>
    </row>
    <row r="128" spans="1:9" ht="24.75" customHeight="1" x14ac:dyDescent="0.25">
      <c r="A128" s="644"/>
      <c r="B128" s="420" t="s">
        <v>880</v>
      </c>
      <c r="C128" s="154" t="s">
        <v>791</v>
      </c>
      <c r="D128" s="194"/>
      <c r="E128" s="194"/>
      <c r="F128" s="382"/>
      <c r="G128" s="382"/>
      <c r="H128" s="382"/>
      <c r="I128" s="379"/>
    </row>
    <row r="129" spans="1:9" ht="24.75" customHeight="1" x14ac:dyDescent="0.25">
      <c r="A129" s="644"/>
      <c r="B129" s="555"/>
      <c r="C129" s="138" t="s">
        <v>792</v>
      </c>
      <c r="D129" s="194"/>
      <c r="E129" s="194"/>
      <c r="F129" s="382"/>
      <c r="G129" s="382"/>
      <c r="H129" s="382"/>
      <c r="I129" s="379"/>
    </row>
    <row r="130" spans="1:9" ht="24.75" customHeight="1" x14ac:dyDescent="0.25">
      <c r="A130" s="644"/>
      <c r="B130" s="555"/>
      <c r="C130" s="155" t="s">
        <v>793</v>
      </c>
      <c r="D130" s="194"/>
      <c r="E130" s="194"/>
      <c r="F130" s="382"/>
      <c r="G130" s="382"/>
      <c r="H130" s="382"/>
      <c r="I130" s="379"/>
    </row>
    <row r="131" spans="1:9" x14ac:dyDescent="0.25">
      <c r="A131" s="644"/>
      <c r="B131" s="420" t="s">
        <v>881</v>
      </c>
      <c r="C131" s="154" t="s">
        <v>791</v>
      </c>
      <c r="D131" s="194"/>
      <c r="E131" s="194"/>
      <c r="F131" s="382"/>
      <c r="G131" s="382"/>
      <c r="H131" s="382"/>
      <c r="I131" s="379"/>
    </row>
    <row r="132" spans="1:9" x14ac:dyDescent="0.25">
      <c r="A132" s="644"/>
      <c r="B132" s="555"/>
      <c r="C132" s="138" t="s">
        <v>792</v>
      </c>
      <c r="D132" s="194"/>
      <c r="E132" s="194"/>
      <c r="F132" s="382"/>
      <c r="G132" s="382"/>
      <c r="H132" s="382"/>
      <c r="I132" s="379"/>
    </row>
    <row r="133" spans="1:9" x14ac:dyDescent="0.25">
      <c r="A133" s="644"/>
      <c r="B133" s="555"/>
      <c r="C133" s="155" t="s">
        <v>793</v>
      </c>
      <c r="D133" s="194"/>
      <c r="E133" s="194"/>
      <c r="F133" s="382"/>
      <c r="G133" s="382"/>
      <c r="H133" s="382"/>
      <c r="I133" s="379"/>
    </row>
    <row r="134" spans="1:9" x14ac:dyDescent="0.25">
      <c r="A134" s="644"/>
      <c r="B134" s="420" t="s">
        <v>882</v>
      </c>
      <c r="C134" s="154" t="s">
        <v>405</v>
      </c>
      <c r="D134" s="194"/>
      <c r="E134" s="194"/>
      <c r="F134" s="382"/>
      <c r="G134" s="382"/>
      <c r="H134" s="382"/>
      <c r="I134" s="379"/>
    </row>
    <row r="135" spans="1:9" x14ac:dyDescent="0.25">
      <c r="A135" s="644"/>
      <c r="B135" s="555"/>
      <c r="C135" s="138" t="s">
        <v>406</v>
      </c>
      <c r="D135" s="194"/>
      <c r="E135" s="194"/>
      <c r="F135" s="382"/>
      <c r="G135" s="382"/>
      <c r="H135" s="382"/>
      <c r="I135" s="379"/>
    </row>
    <row r="136" spans="1:9" x14ac:dyDescent="0.25">
      <c r="A136" s="644"/>
      <c r="B136" s="555"/>
      <c r="C136" s="155" t="s">
        <v>407</v>
      </c>
      <c r="D136" s="194"/>
      <c r="E136" s="194"/>
      <c r="F136" s="382"/>
      <c r="G136" s="382"/>
      <c r="H136" s="382"/>
      <c r="I136" s="379"/>
    </row>
    <row r="137" spans="1:9" x14ac:dyDescent="0.25">
      <c r="A137" s="644"/>
      <c r="B137" s="420" t="s">
        <v>883</v>
      </c>
      <c r="C137" s="154" t="s">
        <v>405</v>
      </c>
      <c r="D137" s="194"/>
      <c r="E137" s="194"/>
      <c r="F137" s="382"/>
      <c r="G137" s="382"/>
      <c r="H137" s="382"/>
      <c r="I137" s="379"/>
    </row>
    <row r="138" spans="1:9" x14ac:dyDescent="0.25">
      <c r="A138" s="644"/>
      <c r="B138" s="555"/>
      <c r="C138" s="138" t="s">
        <v>406</v>
      </c>
      <c r="D138" s="194"/>
      <c r="E138" s="194"/>
      <c r="F138" s="382"/>
      <c r="G138" s="382"/>
      <c r="H138" s="382"/>
      <c r="I138" s="379"/>
    </row>
    <row r="139" spans="1:9" ht="15.75" thickBot="1" x14ac:dyDescent="0.3">
      <c r="A139" s="645"/>
      <c r="B139" s="556"/>
      <c r="C139" s="140" t="s">
        <v>407</v>
      </c>
      <c r="D139" s="198"/>
      <c r="E139" s="198"/>
      <c r="F139" s="383"/>
      <c r="G139" s="383"/>
      <c r="H139" s="383"/>
      <c r="I139" s="380"/>
    </row>
    <row r="140" spans="1:9" ht="45" x14ac:dyDescent="0.25">
      <c r="A140" s="564">
        <v>6</v>
      </c>
      <c r="B140" s="158" t="s">
        <v>393</v>
      </c>
      <c r="C140" s="483" t="s">
        <v>401</v>
      </c>
      <c r="D140" s="131" t="s">
        <v>394</v>
      </c>
      <c r="E140" s="131" t="s">
        <v>395</v>
      </c>
      <c r="F140" s="349" t="s">
        <v>396</v>
      </c>
      <c r="G140" s="349" t="s">
        <v>397</v>
      </c>
      <c r="H140" s="349" t="s">
        <v>398</v>
      </c>
      <c r="I140" s="346" t="s">
        <v>399</v>
      </c>
    </row>
    <row r="141" spans="1:9" ht="78.75" x14ac:dyDescent="0.25">
      <c r="A141" s="565"/>
      <c r="B141" s="153" t="s">
        <v>884</v>
      </c>
      <c r="C141" s="484"/>
      <c r="D141" s="133">
        <f>ЦОС!D19</f>
        <v>0</v>
      </c>
      <c r="E141" s="205"/>
      <c r="F141" s="350"/>
      <c r="G141" s="350"/>
      <c r="H141" s="350"/>
      <c r="I141" s="347"/>
    </row>
    <row r="142" spans="1:9" ht="15.75" thickBot="1" x14ac:dyDescent="0.3">
      <c r="A142" s="566"/>
      <c r="B142" s="135" t="s">
        <v>400</v>
      </c>
      <c r="C142" s="485"/>
      <c r="D142" s="135" t="s">
        <v>402</v>
      </c>
      <c r="E142" s="135" t="s">
        <v>403</v>
      </c>
      <c r="F142" s="351"/>
      <c r="G142" s="351"/>
      <c r="H142" s="351"/>
      <c r="I142" s="352"/>
    </row>
    <row r="143" spans="1:9" x14ac:dyDescent="0.25">
      <c r="A143" s="643"/>
      <c r="B143" s="560" t="s">
        <v>885</v>
      </c>
      <c r="C143" s="136" t="s">
        <v>405</v>
      </c>
      <c r="D143" s="193"/>
      <c r="E143" s="193"/>
      <c r="F143" s="381"/>
      <c r="G143" s="381"/>
      <c r="H143" s="381"/>
      <c r="I143" s="378"/>
    </row>
    <row r="144" spans="1:9" x14ac:dyDescent="0.25">
      <c r="A144" s="644"/>
      <c r="B144" s="555"/>
      <c r="C144" s="138" t="s">
        <v>406</v>
      </c>
      <c r="D144" s="194"/>
      <c r="E144" s="194"/>
      <c r="F144" s="382"/>
      <c r="G144" s="382"/>
      <c r="H144" s="382"/>
      <c r="I144" s="379"/>
    </row>
    <row r="145" spans="1:9" x14ac:dyDescent="0.25">
      <c r="A145" s="644"/>
      <c r="B145" s="555"/>
      <c r="C145" s="155" t="s">
        <v>407</v>
      </c>
      <c r="D145" s="194"/>
      <c r="E145" s="194"/>
      <c r="F145" s="382"/>
      <c r="G145" s="382"/>
      <c r="H145" s="382"/>
      <c r="I145" s="379"/>
    </row>
    <row r="146" spans="1:9" ht="27" customHeight="1" x14ac:dyDescent="0.25">
      <c r="A146" s="644"/>
      <c r="B146" s="420" t="s">
        <v>886</v>
      </c>
      <c r="C146" s="154" t="s">
        <v>405</v>
      </c>
      <c r="D146" s="194"/>
      <c r="E146" s="194"/>
      <c r="F146" s="382"/>
      <c r="G146" s="382"/>
      <c r="H146" s="382"/>
      <c r="I146" s="379"/>
    </row>
    <row r="147" spans="1:9" ht="27" customHeight="1" x14ac:dyDescent="0.25">
      <c r="A147" s="644"/>
      <c r="B147" s="555"/>
      <c r="C147" s="138" t="s">
        <v>406</v>
      </c>
      <c r="D147" s="194"/>
      <c r="E147" s="194"/>
      <c r="F147" s="382"/>
      <c r="G147" s="382"/>
      <c r="H147" s="382"/>
      <c r="I147" s="379"/>
    </row>
    <row r="148" spans="1:9" ht="27" customHeight="1" x14ac:dyDescent="0.25">
      <c r="A148" s="644"/>
      <c r="B148" s="555"/>
      <c r="C148" s="155" t="s">
        <v>407</v>
      </c>
      <c r="D148" s="194"/>
      <c r="E148" s="194"/>
      <c r="F148" s="382"/>
      <c r="G148" s="382"/>
      <c r="H148" s="382"/>
      <c r="I148" s="379"/>
    </row>
    <row r="149" spans="1:9" x14ac:dyDescent="0.25">
      <c r="A149" s="644"/>
      <c r="B149" s="420" t="s">
        <v>887</v>
      </c>
      <c r="C149" s="154" t="s">
        <v>405</v>
      </c>
      <c r="D149" s="194"/>
      <c r="E149" s="194"/>
      <c r="F149" s="382"/>
      <c r="G149" s="382"/>
      <c r="H149" s="382"/>
      <c r="I149" s="379"/>
    </row>
    <row r="150" spans="1:9" x14ac:dyDescent="0.25">
      <c r="A150" s="644"/>
      <c r="B150" s="555"/>
      <c r="C150" s="138" t="s">
        <v>406</v>
      </c>
      <c r="D150" s="194"/>
      <c r="E150" s="194"/>
      <c r="F150" s="382"/>
      <c r="G150" s="382"/>
      <c r="H150" s="382"/>
      <c r="I150" s="379"/>
    </row>
    <row r="151" spans="1:9" x14ac:dyDescent="0.25">
      <c r="A151" s="644"/>
      <c r="B151" s="555"/>
      <c r="C151" s="155" t="s">
        <v>407</v>
      </c>
      <c r="D151" s="194"/>
      <c r="E151" s="194"/>
      <c r="F151" s="382"/>
      <c r="G151" s="382"/>
      <c r="H151" s="382"/>
      <c r="I151" s="379"/>
    </row>
    <row r="152" spans="1:9" x14ac:dyDescent="0.25">
      <c r="A152" s="644"/>
      <c r="B152" s="420" t="s">
        <v>888</v>
      </c>
      <c r="C152" s="154" t="s">
        <v>423</v>
      </c>
      <c r="D152" s="194"/>
      <c r="E152" s="194"/>
      <c r="F152" s="382"/>
      <c r="G152" s="382"/>
      <c r="H152" s="382"/>
      <c r="I152" s="379"/>
    </row>
    <row r="153" spans="1:9" x14ac:dyDescent="0.25">
      <c r="A153" s="644"/>
      <c r="B153" s="555"/>
      <c r="C153" s="138" t="s">
        <v>424</v>
      </c>
      <c r="D153" s="194"/>
      <c r="E153" s="194"/>
      <c r="F153" s="382"/>
      <c r="G153" s="382"/>
      <c r="H153" s="382"/>
      <c r="I153" s="379"/>
    </row>
    <row r="154" spans="1:9" x14ac:dyDescent="0.25">
      <c r="A154" s="644"/>
      <c r="B154" s="555"/>
      <c r="C154" s="155" t="s">
        <v>425</v>
      </c>
      <c r="D154" s="194"/>
      <c r="E154" s="194"/>
      <c r="F154" s="382"/>
      <c r="G154" s="382"/>
      <c r="H154" s="382"/>
      <c r="I154" s="379"/>
    </row>
    <row r="155" spans="1:9" x14ac:dyDescent="0.25">
      <c r="A155" s="644"/>
      <c r="B155" s="420" t="s">
        <v>889</v>
      </c>
      <c r="C155" s="154" t="s">
        <v>423</v>
      </c>
      <c r="D155" s="194"/>
      <c r="E155" s="194"/>
      <c r="F155" s="382"/>
      <c r="G155" s="382"/>
      <c r="H155" s="382"/>
      <c r="I155" s="379"/>
    </row>
    <row r="156" spans="1:9" x14ac:dyDescent="0.25">
      <c r="A156" s="644"/>
      <c r="B156" s="555"/>
      <c r="C156" s="138" t="s">
        <v>424</v>
      </c>
      <c r="D156" s="194"/>
      <c r="E156" s="194"/>
      <c r="F156" s="382"/>
      <c r="G156" s="382"/>
      <c r="H156" s="382"/>
      <c r="I156" s="379"/>
    </row>
    <row r="157" spans="1:9" x14ac:dyDescent="0.25">
      <c r="A157" s="644"/>
      <c r="B157" s="555"/>
      <c r="C157" s="155" t="s">
        <v>425</v>
      </c>
      <c r="D157" s="194"/>
      <c r="E157" s="194"/>
      <c r="F157" s="382"/>
      <c r="G157" s="382"/>
      <c r="H157" s="382"/>
      <c r="I157" s="379"/>
    </row>
    <row r="158" spans="1:9" x14ac:dyDescent="0.25">
      <c r="A158" s="644"/>
      <c r="B158" s="420" t="s">
        <v>890</v>
      </c>
      <c r="C158" s="154" t="s">
        <v>423</v>
      </c>
      <c r="D158" s="194"/>
      <c r="E158" s="194"/>
      <c r="F158" s="382"/>
      <c r="G158" s="382"/>
      <c r="H158" s="382"/>
      <c r="I158" s="379"/>
    </row>
    <row r="159" spans="1:9" x14ac:dyDescent="0.25">
      <c r="A159" s="644"/>
      <c r="B159" s="555"/>
      <c r="C159" s="138" t="s">
        <v>424</v>
      </c>
      <c r="D159" s="194"/>
      <c r="E159" s="194"/>
      <c r="F159" s="382"/>
      <c r="G159" s="382"/>
      <c r="H159" s="382"/>
      <c r="I159" s="379"/>
    </row>
    <row r="160" spans="1:9" x14ac:dyDescent="0.25">
      <c r="A160" s="644"/>
      <c r="B160" s="555"/>
      <c r="C160" s="155" t="s">
        <v>425</v>
      </c>
      <c r="D160" s="194"/>
      <c r="E160" s="194"/>
      <c r="F160" s="382"/>
      <c r="G160" s="382"/>
      <c r="H160" s="382"/>
      <c r="I160" s="379"/>
    </row>
    <row r="161" spans="1:9" x14ac:dyDescent="0.25">
      <c r="A161" s="644"/>
      <c r="B161" s="420" t="s">
        <v>891</v>
      </c>
      <c r="C161" s="154" t="s">
        <v>423</v>
      </c>
      <c r="D161" s="194"/>
      <c r="E161" s="194"/>
      <c r="F161" s="382"/>
      <c r="G161" s="382"/>
      <c r="H161" s="382"/>
      <c r="I161" s="379"/>
    </row>
    <row r="162" spans="1:9" x14ac:dyDescent="0.25">
      <c r="A162" s="644"/>
      <c r="B162" s="555"/>
      <c r="C162" s="138" t="s">
        <v>424</v>
      </c>
      <c r="D162" s="194"/>
      <c r="E162" s="194"/>
      <c r="F162" s="382"/>
      <c r="G162" s="382"/>
      <c r="H162" s="382"/>
      <c r="I162" s="379"/>
    </row>
    <row r="163" spans="1:9" x14ac:dyDescent="0.25">
      <c r="A163" s="644"/>
      <c r="B163" s="555"/>
      <c r="C163" s="155" t="s">
        <v>425</v>
      </c>
      <c r="D163" s="194"/>
      <c r="E163" s="194"/>
      <c r="F163" s="382"/>
      <c r="G163" s="382"/>
      <c r="H163" s="382"/>
      <c r="I163" s="379"/>
    </row>
    <row r="164" spans="1:9" x14ac:dyDescent="0.25">
      <c r="A164" s="644"/>
      <c r="B164" s="420" t="s">
        <v>892</v>
      </c>
      <c r="C164" s="154" t="s">
        <v>423</v>
      </c>
      <c r="D164" s="194"/>
      <c r="E164" s="194"/>
      <c r="F164" s="382"/>
      <c r="G164" s="382"/>
      <c r="H164" s="382"/>
      <c r="I164" s="379"/>
    </row>
    <row r="165" spans="1:9" x14ac:dyDescent="0.25">
      <c r="A165" s="644"/>
      <c r="B165" s="555"/>
      <c r="C165" s="138" t="s">
        <v>424</v>
      </c>
      <c r="D165" s="194"/>
      <c r="E165" s="194"/>
      <c r="F165" s="382"/>
      <c r="G165" s="382"/>
      <c r="H165" s="382"/>
      <c r="I165" s="379"/>
    </row>
    <row r="166" spans="1:9" x14ac:dyDescent="0.25">
      <c r="A166" s="644"/>
      <c r="B166" s="555"/>
      <c r="C166" s="155" t="s">
        <v>425</v>
      </c>
      <c r="D166" s="194"/>
      <c r="E166" s="194"/>
      <c r="F166" s="382"/>
      <c r="G166" s="382"/>
      <c r="H166" s="382"/>
      <c r="I166" s="379"/>
    </row>
    <row r="167" spans="1:9" x14ac:dyDescent="0.25">
      <c r="A167" s="644"/>
      <c r="B167" s="420" t="s">
        <v>893</v>
      </c>
      <c r="C167" s="154" t="s">
        <v>423</v>
      </c>
      <c r="D167" s="194"/>
      <c r="E167" s="194"/>
      <c r="F167" s="382"/>
      <c r="G167" s="382"/>
      <c r="H167" s="382"/>
      <c r="I167" s="379"/>
    </row>
    <row r="168" spans="1:9" x14ac:dyDescent="0.25">
      <c r="A168" s="644"/>
      <c r="B168" s="555"/>
      <c r="C168" s="138" t="s">
        <v>424</v>
      </c>
      <c r="D168" s="194"/>
      <c r="E168" s="194"/>
      <c r="F168" s="382"/>
      <c r="G168" s="382"/>
      <c r="H168" s="382"/>
      <c r="I168" s="379"/>
    </row>
    <row r="169" spans="1:9" x14ac:dyDescent="0.25">
      <c r="A169" s="644"/>
      <c r="B169" s="555"/>
      <c r="C169" s="155" t="s">
        <v>425</v>
      </c>
      <c r="D169" s="194"/>
      <c r="E169" s="194"/>
      <c r="F169" s="382"/>
      <c r="G169" s="382"/>
      <c r="H169" s="382"/>
      <c r="I169" s="379"/>
    </row>
    <row r="170" spans="1:9" x14ac:dyDescent="0.25">
      <c r="A170" s="644"/>
      <c r="B170" s="420" t="s">
        <v>894</v>
      </c>
      <c r="C170" s="154" t="s">
        <v>423</v>
      </c>
      <c r="D170" s="194"/>
      <c r="E170" s="194"/>
      <c r="F170" s="382"/>
      <c r="G170" s="382"/>
      <c r="H170" s="382"/>
      <c r="I170" s="379"/>
    </row>
    <row r="171" spans="1:9" x14ac:dyDescent="0.25">
      <c r="A171" s="644"/>
      <c r="B171" s="555"/>
      <c r="C171" s="138" t="s">
        <v>424</v>
      </c>
      <c r="D171" s="194"/>
      <c r="E171" s="194"/>
      <c r="F171" s="382"/>
      <c r="G171" s="382"/>
      <c r="H171" s="382"/>
      <c r="I171" s="379"/>
    </row>
    <row r="172" spans="1:9" x14ac:dyDescent="0.25">
      <c r="A172" s="644"/>
      <c r="B172" s="555"/>
      <c r="C172" s="155" t="s">
        <v>425</v>
      </c>
      <c r="D172" s="194"/>
      <c r="E172" s="194"/>
      <c r="F172" s="382"/>
      <c r="G172" s="382"/>
      <c r="H172" s="382"/>
      <c r="I172" s="379"/>
    </row>
    <row r="173" spans="1:9" x14ac:dyDescent="0.25">
      <c r="A173" s="644"/>
      <c r="B173" s="420" t="s">
        <v>895</v>
      </c>
      <c r="C173" s="154" t="s">
        <v>423</v>
      </c>
      <c r="D173" s="194"/>
      <c r="E173" s="194"/>
      <c r="F173" s="382"/>
      <c r="G173" s="382"/>
      <c r="H173" s="382"/>
      <c r="I173" s="379"/>
    </row>
    <row r="174" spans="1:9" x14ac:dyDescent="0.25">
      <c r="A174" s="644"/>
      <c r="B174" s="555"/>
      <c r="C174" s="138" t="s">
        <v>424</v>
      </c>
      <c r="D174" s="194"/>
      <c r="E174" s="194"/>
      <c r="F174" s="382"/>
      <c r="G174" s="382"/>
      <c r="H174" s="382"/>
      <c r="I174" s="379"/>
    </row>
    <row r="175" spans="1:9" x14ac:dyDescent="0.25">
      <c r="A175" s="644"/>
      <c r="B175" s="555"/>
      <c r="C175" s="155" t="s">
        <v>425</v>
      </c>
      <c r="D175" s="194"/>
      <c r="E175" s="194"/>
      <c r="F175" s="382"/>
      <c r="G175" s="382"/>
      <c r="H175" s="382"/>
      <c r="I175" s="379"/>
    </row>
    <row r="176" spans="1:9" x14ac:dyDescent="0.25">
      <c r="A176" s="644"/>
      <c r="B176" s="420" t="s">
        <v>896</v>
      </c>
      <c r="C176" s="154" t="s">
        <v>423</v>
      </c>
      <c r="D176" s="194"/>
      <c r="E176" s="194"/>
      <c r="F176" s="382"/>
      <c r="G176" s="382"/>
      <c r="H176" s="382"/>
      <c r="I176" s="379"/>
    </row>
    <row r="177" spans="1:9" x14ac:dyDescent="0.25">
      <c r="A177" s="644"/>
      <c r="B177" s="555"/>
      <c r="C177" s="138" t="s">
        <v>424</v>
      </c>
      <c r="D177" s="194"/>
      <c r="E177" s="194"/>
      <c r="F177" s="382"/>
      <c r="G177" s="382"/>
      <c r="H177" s="382"/>
      <c r="I177" s="379"/>
    </row>
    <row r="178" spans="1:9" ht="15.75" thickBot="1" x14ac:dyDescent="0.3">
      <c r="A178" s="645"/>
      <c r="B178" s="556"/>
      <c r="C178" s="140" t="s">
        <v>425</v>
      </c>
      <c r="D178" s="198"/>
      <c r="E178" s="198"/>
      <c r="F178" s="383"/>
      <c r="G178" s="383"/>
      <c r="H178" s="383"/>
      <c r="I178" s="380"/>
    </row>
    <row r="179" spans="1:9" ht="45" x14ac:dyDescent="0.25">
      <c r="A179" s="564">
        <v>7</v>
      </c>
      <c r="B179" s="158" t="s">
        <v>393</v>
      </c>
      <c r="C179" s="483" t="s">
        <v>401</v>
      </c>
      <c r="D179" s="131" t="s">
        <v>394</v>
      </c>
      <c r="E179" s="131" t="s">
        <v>395</v>
      </c>
      <c r="F179" s="349" t="s">
        <v>396</v>
      </c>
      <c r="G179" s="349" t="s">
        <v>397</v>
      </c>
      <c r="H179" s="349" t="s">
        <v>398</v>
      </c>
      <c r="I179" s="346" t="s">
        <v>399</v>
      </c>
    </row>
    <row r="180" spans="1:9" ht="31.5" x14ac:dyDescent="0.25">
      <c r="A180" s="565"/>
      <c r="B180" s="153" t="s">
        <v>287</v>
      </c>
      <c r="C180" s="484"/>
      <c r="D180" s="133">
        <f>ЦОС!D23</f>
        <v>0</v>
      </c>
      <c r="E180" s="205"/>
      <c r="F180" s="350"/>
      <c r="G180" s="350"/>
      <c r="H180" s="350"/>
      <c r="I180" s="347"/>
    </row>
    <row r="181" spans="1:9" ht="15.75" thickBot="1" x14ac:dyDescent="0.3">
      <c r="A181" s="566"/>
      <c r="B181" s="135" t="s">
        <v>400</v>
      </c>
      <c r="C181" s="485"/>
      <c r="D181" s="135" t="s">
        <v>402</v>
      </c>
      <c r="E181" s="135" t="s">
        <v>403</v>
      </c>
      <c r="F181" s="351"/>
      <c r="G181" s="351"/>
      <c r="H181" s="351"/>
      <c r="I181" s="352"/>
    </row>
    <row r="182" spans="1:9" ht="21" customHeight="1" x14ac:dyDescent="0.25">
      <c r="A182" s="643"/>
      <c r="B182" s="560" t="s">
        <v>897</v>
      </c>
      <c r="C182" s="136" t="s">
        <v>423</v>
      </c>
      <c r="D182" s="193"/>
      <c r="E182" s="193"/>
      <c r="F182" s="381"/>
      <c r="G182" s="381"/>
      <c r="H182" s="381"/>
      <c r="I182" s="378"/>
    </row>
    <row r="183" spans="1:9" ht="21" customHeight="1" x14ac:dyDescent="0.25">
      <c r="A183" s="644"/>
      <c r="B183" s="555"/>
      <c r="C183" s="138" t="s">
        <v>424</v>
      </c>
      <c r="D183" s="194"/>
      <c r="E183" s="194"/>
      <c r="F183" s="382"/>
      <c r="G183" s="382"/>
      <c r="H183" s="382"/>
      <c r="I183" s="379"/>
    </row>
    <row r="184" spans="1:9" ht="21" customHeight="1" x14ac:dyDescent="0.25">
      <c r="A184" s="644"/>
      <c r="B184" s="555"/>
      <c r="C184" s="155" t="s">
        <v>425</v>
      </c>
      <c r="D184" s="194"/>
      <c r="E184" s="194"/>
      <c r="F184" s="382"/>
      <c r="G184" s="382"/>
      <c r="H184" s="382"/>
      <c r="I184" s="379"/>
    </row>
    <row r="185" spans="1:9" x14ac:dyDescent="0.25">
      <c r="A185" s="644"/>
      <c r="B185" s="637" t="s">
        <v>898</v>
      </c>
      <c r="C185" s="154" t="s">
        <v>405</v>
      </c>
      <c r="D185" s="194"/>
      <c r="E185" s="194"/>
      <c r="F185" s="343"/>
      <c r="G185" s="382"/>
      <c r="H185" s="382"/>
      <c r="I185" s="379"/>
    </row>
    <row r="186" spans="1:9" x14ac:dyDescent="0.25">
      <c r="A186" s="644"/>
      <c r="B186" s="638"/>
      <c r="C186" s="138" t="s">
        <v>406</v>
      </c>
      <c r="D186" s="194"/>
      <c r="E186" s="194"/>
      <c r="F186" s="339"/>
      <c r="G186" s="382"/>
      <c r="H186" s="382"/>
      <c r="I186" s="379"/>
    </row>
    <row r="187" spans="1:9" ht="15.75" thickBot="1" x14ac:dyDescent="0.3">
      <c r="A187" s="645"/>
      <c r="B187" s="639"/>
      <c r="C187" s="140" t="s">
        <v>407</v>
      </c>
      <c r="D187" s="198"/>
      <c r="E187" s="198"/>
      <c r="F187" s="340"/>
      <c r="G187" s="383"/>
      <c r="H187" s="383"/>
      <c r="I187" s="380"/>
    </row>
    <row r="188" spans="1:9" ht="45" x14ac:dyDescent="0.25">
      <c r="A188" s="629">
        <v>8</v>
      </c>
      <c r="B188" s="158" t="s">
        <v>393</v>
      </c>
      <c r="C188" s="483" t="s">
        <v>401</v>
      </c>
      <c r="D188" s="131" t="s">
        <v>394</v>
      </c>
      <c r="E188" s="131" t="s">
        <v>395</v>
      </c>
      <c r="F188" s="349" t="s">
        <v>396</v>
      </c>
      <c r="G188" s="349" t="s">
        <v>397</v>
      </c>
      <c r="H188" s="349" t="s">
        <v>398</v>
      </c>
      <c r="I188" s="346" t="s">
        <v>399</v>
      </c>
    </row>
    <row r="189" spans="1:9" ht="31.5" x14ac:dyDescent="0.25">
      <c r="A189" s="630"/>
      <c r="B189" s="153" t="s">
        <v>290</v>
      </c>
      <c r="C189" s="484"/>
      <c r="D189" s="133">
        <f>'Пространство и ШПД'!D5</f>
        <v>0</v>
      </c>
      <c r="E189" s="205"/>
      <c r="F189" s="350"/>
      <c r="G189" s="350"/>
      <c r="H189" s="350"/>
      <c r="I189" s="347"/>
    </row>
    <row r="190" spans="1:9" ht="15.75" thickBot="1" x14ac:dyDescent="0.3">
      <c r="A190" s="631"/>
      <c r="B190" s="135" t="s">
        <v>400</v>
      </c>
      <c r="C190" s="485"/>
      <c r="D190" s="135" t="s">
        <v>402</v>
      </c>
      <c r="E190" s="135" t="s">
        <v>403</v>
      </c>
      <c r="F190" s="351"/>
      <c r="G190" s="351"/>
      <c r="H190" s="351"/>
      <c r="I190" s="352"/>
    </row>
    <row r="191" spans="1:9" x14ac:dyDescent="0.25">
      <c r="A191" s="561"/>
      <c r="B191" s="582" t="s">
        <v>899</v>
      </c>
      <c r="C191" s="136" t="s">
        <v>415</v>
      </c>
      <c r="D191" s="193"/>
      <c r="E191" s="193"/>
      <c r="F191" s="381"/>
      <c r="G191" s="381"/>
      <c r="H191" s="381"/>
      <c r="I191" s="378"/>
    </row>
    <row r="192" spans="1:9" x14ac:dyDescent="0.25">
      <c r="A192" s="562"/>
      <c r="B192" s="427"/>
      <c r="C192" s="138" t="s">
        <v>416</v>
      </c>
      <c r="D192" s="194"/>
      <c r="E192" s="194"/>
      <c r="F192" s="382"/>
      <c r="G192" s="382"/>
      <c r="H192" s="382"/>
      <c r="I192" s="379"/>
    </row>
    <row r="193" spans="1:9" x14ac:dyDescent="0.25">
      <c r="A193" s="562"/>
      <c r="B193" s="427"/>
      <c r="C193" s="155" t="s">
        <v>485</v>
      </c>
      <c r="D193" s="194"/>
      <c r="E193" s="194"/>
      <c r="F193" s="382"/>
      <c r="G193" s="382"/>
      <c r="H193" s="382"/>
      <c r="I193" s="379"/>
    </row>
    <row r="194" spans="1:9" x14ac:dyDescent="0.25">
      <c r="A194" s="562"/>
      <c r="B194" s="580" t="s">
        <v>900</v>
      </c>
      <c r="C194" s="154" t="s">
        <v>405</v>
      </c>
      <c r="D194" s="194"/>
      <c r="E194" s="194"/>
      <c r="F194" s="382"/>
      <c r="G194" s="382"/>
      <c r="H194" s="382"/>
      <c r="I194" s="379"/>
    </row>
    <row r="195" spans="1:9" x14ac:dyDescent="0.25">
      <c r="A195" s="562"/>
      <c r="B195" s="583"/>
      <c r="C195" s="138" t="s">
        <v>406</v>
      </c>
      <c r="D195" s="194"/>
      <c r="E195" s="194"/>
      <c r="F195" s="382"/>
      <c r="G195" s="382"/>
      <c r="H195" s="382"/>
      <c r="I195" s="379"/>
    </row>
    <row r="196" spans="1:9" x14ac:dyDescent="0.25">
      <c r="A196" s="562"/>
      <c r="B196" s="583"/>
      <c r="C196" s="155" t="s">
        <v>407</v>
      </c>
      <c r="D196" s="194"/>
      <c r="E196" s="194"/>
      <c r="F196" s="382"/>
      <c r="G196" s="382"/>
      <c r="H196" s="382"/>
      <c r="I196" s="379"/>
    </row>
    <row r="197" spans="1:9" x14ac:dyDescent="0.25">
      <c r="A197" s="562"/>
      <c r="B197" s="580" t="s">
        <v>901</v>
      </c>
      <c r="C197" s="154" t="s">
        <v>405</v>
      </c>
      <c r="D197" s="194"/>
      <c r="E197" s="194"/>
      <c r="F197" s="382"/>
      <c r="G197" s="382"/>
      <c r="H197" s="382"/>
      <c r="I197" s="379"/>
    </row>
    <row r="198" spans="1:9" x14ac:dyDescent="0.25">
      <c r="A198" s="562"/>
      <c r="B198" s="580"/>
      <c r="C198" s="138" t="s">
        <v>406</v>
      </c>
      <c r="D198" s="194"/>
      <c r="E198" s="194"/>
      <c r="F198" s="382"/>
      <c r="G198" s="382"/>
      <c r="H198" s="382"/>
      <c r="I198" s="379"/>
    </row>
    <row r="199" spans="1:9" x14ac:dyDescent="0.25">
      <c r="A199" s="562"/>
      <c r="B199" s="580"/>
      <c r="C199" s="155" t="s">
        <v>407</v>
      </c>
      <c r="D199" s="194"/>
      <c r="E199" s="194"/>
      <c r="F199" s="382"/>
      <c r="G199" s="382"/>
      <c r="H199" s="382"/>
      <c r="I199" s="379"/>
    </row>
    <row r="200" spans="1:9" x14ac:dyDescent="0.25">
      <c r="A200" s="562"/>
      <c r="B200" s="580" t="s">
        <v>902</v>
      </c>
      <c r="C200" s="154" t="s">
        <v>415</v>
      </c>
      <c r="D200" s="194"/>
      <c r="E200" s="194"/>
      <c r="F200" s="382"/>
      <c r="G200" s="382"/>
      <c r="H200" s="382"/>
      <c r="I200" s="379"/>
    </row>
    <row r="201" spans="1:9" x14ac:dyDescent="0.25">
      <c r="A201" s="562"/>
      <c r="B201" s="583"/>
      <c r="C201" s="138" t="s">
        <v>416</v>
      </c>
      <c r="D201" s="194"/>
      <c r="E201" s="194"/>
      <c r="F201" s="382"/>
      <c r="G201" s="382"/>
      <c r="H201" s="382"/>
      <c r="I201" s="379"/>
    </row>
    <row r="202" spans="1:9" ht="15.75" thickBot="1" x14ac:dyDescent="0.3">
      <c r="A202" s="563"/>
      <c r="B202" s="632"/>
      <c r="C202" s="140" t="s">
        <v>485</v>
      </c>
      <c r="D202" s="198"/>
      <c r="E202" s="198"/>
      <c r="F202" s="383"/>
      <c r="G202" s="383"/>
      <c r="H202" s="383"/>
      <c r="I202" s="380"/>
    </row>
    <row r="203" spans="1:9" ht="45" x14ac:dyDescent="0.25">
      <c r="A203" s="629">
        <v>9</v>
      </c>
      <c r="B203" s="158" t="s">
        <v>393</v>
      </c>
      <c r="C203" s="483" t="s">
        <v>401</v>
      </c>
      <c r="D203" s="131" t="s">
        <v>394</v>
      </c>
      <c r="E203" s="131" t="s">
        <v>395</v>
      </c>
      <c r="F203" s="349" t="s">
        <v>396</v>
      </c>
      <c r="G203" s="349" t="s">
        <v>397</v>
      </c>
      <c r="H203" s="349" t="s">
        <v>398</v>
      </c>
      <c r="I203" s="346" t="s">
        <v>399</v>
      </c>
    </row>
    <row r="204" spans="1:9" ht="31.5" x14ac:dyDescent="0.25">
      <c r="A204" s="630"/>
      <c r="B204" s="153" t="s">
        <v>285</v>
      </c>
      <c r="C204" s="484"/>
      <c r="D204" s="133">
        <f>'Пространство и ШПД'!D7</f>
        <v>0</v>
      </c>
      <c r="E204" s="205"/>
      <c r="F204" s="350"/>
      <c r="G204" s="350"/>
      <c r="H204" s="350"/>
      <c r="I204" s="347"/>
    </row>
    <row r="205" spans="1:9" ht="15.75" thickBot="1" x14ac:dyDescent="0.3">
      <c r="A205" s="631"/>
      <c r="B205" s="135" t="s">
        <v>400</v>
      </c>
      <c r="C205" s="485"/>
      <c r="D205" s="135" t="s">
        <v>402</v>
      </c>
      <c r="E205" s="135" t="s">
        <v>403</v>
      </c>
      <c r="F205" s="351"/>
      <c r="G205" s="351"/>
      <c r="H205" s="351"/>
      <c r="I205" s="352"/>
    </row>
    <row r="206" spans="1:9" x14ac:dyDescent="0.25">
      <c r="A206" s="561"/>
      <c r="B206" s="582" t="s">
        <v>903</v>
      </c>
      <c r="C206" s="136" t="s">
        <v>791</v>
      </c>
      <c r="D206" s="193"/>
      <c r="E206" s="193"/>
      <c r="F206" s="381"/>
      <c r="G206" s="381"/>
      <c r="H206" s="381"/>
      <c r="I206" s="378"/>
    </row>
    <row r="207" spans="1:9" x14ac:dyDescent="0.25">
      <c r="A207" s="562"/>
      <c r="B207" s="427"/>
      <c r="C207" s="138" t="s">
        <v>792</v>
      </c>
      <c r="D207" s="194"/>
      <c r="E207" s="194"/>
      <c r="F207" s="382"/>
      <c r="G207" s="382"/>
      <c r="H207" s="382"/>
      <c r="I207" s="379"/>
    </row>
    <row r="208" spans="1:9" x14ac:dyDescent="0.25">
      <c r="A208" s="562"/>
      <c r="B208" s="427"/>
      <c r="C208" s="155" t="s">
        <v>793</v>
      </c>
      <c r="D208" s="194"/>
      <c r="E208" s="194"/>
      <c r="F208" s="382"/>
      <c r="G208" s="382"/>
      <c r="H208" s="382"/>
      <c r="I208" s="379"/>
    </row>
    <row r="209" spans="1:9" x14ac:dyDescent="0.25">
      <c r="A209" s="562"/>
      <c r="B209" s="580" t="s">
        <v>904</v>
      </c>
      <c r="C209" s="154" t="s">
        <v>415</v>
      </c>
      <c r="D209" s="194"/>
      <c r="E209" s="194"/>
      <c r="F209" s="382"/>
      <c r="G209" s="382"/>
      <c r="H209" s="382"/>
      <c r="I209" s="379"/>
    </row>
    <row r="210" spans="1:9" x14ac:dyDescent="0.25">
      <c r="A210" s="562"/>
      <c r="B210" s="583"/>
      <c r="C210" s="138" t="s">
        <v>416</v>
      </c>
      <c r="D210" s="194"/>
      <c r="E210" s="194"/>
      <c r="F210" s="382"/>
      <c r="G210" s="382"/>
      <c r="H210" s="382"/>
      <c r="I210" s="379"/>
    </row>
    <row r="211" spans="1:9" x14ac:dyDescent="0.25">
      <c r="A211" s="562"/>
      <c r="B211" s="583"/>
      <c r="C211" s="155" t="s">
        <v>485</v>
      </c>
      <c r="D211" s="194"/>
      <c r="E211" s="194"/>
      <c r="F211" s="382"/>
      <c r="G211" s="382"/>
      <c r="H211" s="382"/>
      <c r="I211" s="379"/>
    </row>
    <row r="212" spans="1:9" x14ac:dyDescent="0.25">
      <c r="A212" s="562"/>
      <c r="B212" s="580" t="s">
        <v>905</v>
      </c>
      <c r="C212" s="154" t="s">
        <v>423</v>
      </c>
      <c r="D212" s="194"/>
      <c r="E212" s="194"/>
      <c r="F212" s="382"/>
      <c r="G212" s="382"/>
      <c r="H212" s="382"/>
      <c r="I212" s="379"/>
    </row>
    <row r="213" spans="1:9" x14ac:dyDescent="0.25">
      <c r="A213" s="562"/>
      <c r="B213" s="580"/>
      <c r="C213" s="138" t="s">
        <v>424</v>
      </c>
      <c r="D213" s="194"/>
      <c r="E213" s="194"/>
      <c r="F213" s="382"/>
      <c r="G213" s="382"/>
      <c r="H213" s="382"/>
      <c r="I213" s="379"/>
    </row>
    <row r="214" spans="1:9" x14ac:dyDescent="0.25">
      <c r="A214" s="562"/>
      <c r="B214" s="580"/>
      <c r="C214" s="155" t="s">
        <v>425</v>
      </c>
      <c r="D214" s="194"/>
      <c r="E214" s="194"/>
      <c r="F214" s="382"/>
      <c r="G214" s="382"/>
      <c r="H214" s="382"/>
      <c r="I214" s="379"/>
    </row>
    <row r="215" spans="1:9" x14ac:dyDescent="0.25">
      <c r="A215" s="562"/>
      <c r="B215" s="580" t="s">
        <v>906</v>
      </c>
      <c r="C215" s="154" t="s">
        <v>423</v>
      </c>
      <c r="D215" s="194"/>
      <c r="E215" s="194"/>
      <c r="F215" s="382"/>
      <c r="G215" s="382"/>
      <c r="H215" s="382"/>
      <c r="I215" s="379"/>
    </row>
    <row r="216" spans="1:9" x14ac:dyDescent="0.25">
      <c r="A216" s="562"/>
      <c r="B216" s="583"/>
      <c r="C216" s="138" t="s">
        <v>424</v>
      </c>
      <c r="D216" s="194"/>
      <c r="E216" s="194"/>
      <c r="F216" s="382"/>
      <c r="G216" s="382"/>
      <c r="H216" s="382"/>
      <c r="I216" s="379"/>
    </row>
    <row r="217" spans="1:9" x14ac:dyDescent="0.25">
      <c r="A217" s="562"/>
      <c r="B217" s="583"/>
      <c r="C217" s="155" t="s">
        <v>425</v>
      </c>
      <c r="D217" s="194"/>
      <c r="E217" s="194"/>
      <c r="F217" s="382"/>
      <c r="G217" s="382"/>
      <c r="H217" s="382"/>
      <c r="I217" s="379"/>
    </row>
    <row r="218" spans="1:9" x14ac:dyDescent="0.25">
      <c r="A218" s="562"/>
      <c r="B218" s="580" t="s">
        <v>907</v>
      </c>
      <c r="C218" s="154" t="s">
        <v>405</v>
      </c>
      <c r="D218" s="194"/>
      <c r="E218" s="194"/>
      <c r="F218" s="382"/>
      <c r="G218" s="382"/>
      <c r="H218" s="382"/>
      <c r="I218" s="379"/>
    </row>
    <row r="219" spans="1:9" x14ac:dyDescent="0.25">
      <c r="A219" s="562"/>
      <c r="B219" s="580"/>
      <c r="C219" s="138" t="s">
        <v>406</v>
      </c>
      <c r="D219" s="194"/>
      <c r="E219" s="194"/>
      <c r="F219" s="382"/>
      <c r="G219" s="382"/>
      <c r="H219" s="382"/>
      <c r="I219" s="379"/>
    </row>
    <row r="220" spans="1:9" x14ac:dyDescent="0.25">
      <c r="A220" s="562"/>
      <c r="B220" s="580"/>
      <c r="C220" s="155" t="s">
        <v>407</v>
      </c>
      <c r="D220" s="194"/>
      <c r="E220" s="194"/>
      <c r="F220" s="382"/>
      <c r="G220" s="382"/>
      <c r="H220" s="382"/>
      <c r="I220" s="379"/>
    </row>
    <row r="221" spans="1:9" x14ac:dyDescent="0.25">
      <c r="A221" s="562"/>
      <c r="B221" s="419" t="s">
        <v>908</v>
      </c>
      <c r="C221" s="154" t="s">
        <v>405</v>
      </c>
      <c r="D221" s="194"/>
      <c r="E221" s="194"/>
      <c r="F221" s="382"/>
      <c r="G221" s="382"/>
      <c r="H221" s="382"/>
      <c r="I221" s="379"/>
    </row>
    <row r="222" spans="1:9" x14ac:dyDescent="0.25">
      <c r="A222" s="562"/>
      <c r="B222" s="427"/>
      <c r="C222" s="138" t="s">
        <v>406</v>
      </c>
      <c r="D222" s="194"/>
      <c r="E222" s="194"/>
      <c r="F222" s="382"/>
      <c r="G222" s="382"/>
      <c r="H222" s="382"/>
      <c r="I222" s="379"/>
    </row>
    <row r="223" spans="1:9" x14ac:dyDescent="0.25">
      <c r="A223" s="562"/>
      <c r="B223" s="427"/>
      <c r="C223" s="155" t="s">
        <v>407</v>
      </c>
      <c r="D223" s="194"/>
      <c r="E223" s="194"/>
      <c r="F223" s="382"/>
      <c r="G223" s="382"/>
      <c r="H223" s="382"/>
      <c r="I223" s="379"/>
    </row>
    <row r="224" spans="1:9" x14ac:dyDescent="0.25">
      <c r="A224" s="562"/>
      <c r="B224" s="580" t="s">
        <v>909</v>
      </c>
      <c r="C224" s="154" t="s">
        <v>415</v>
      </c>
      <c r="D224" s="194"/>
      <c r="E224" s="194"/>
      <c r="F224" s="382"/>
      <c r="G224" s="382"/>
      <c r="H224" s="382"/>
      <c r="I224" s="379"/>
    </row>
    <row r="225" spans="1:9" x14ac:dyDescent="0.25">
      <c r="A225" s="562"/>
      <c r="B225" s="583"/>
      <c r="C225" s="138" t="s">
        <v>416</v>
      </c>
      <c r="D225" s="194"/>
      <c r="E225" s="194"/>
      <c r="F225" s="382"/>
      <c r="G225" s="382"/>
      <c r="H225" s="382"/>
      <c r="I225" s="379"/>
    </row>
    <row r="226" spans="1:9" x14ac:dyDescent="0.25">
      <c r="A226" s="562"/>
      <c r="B226" s="583"/>
      <c r="C226" s="155" t="s">
        <v>485</v>
      </c>
      <c r="D226" s="194"/>
      <c r="E226" s="194"/>
      <c r="F226" s="382"/>
      <c r="G226" s="382"/>
      <c r="H226" s="382"/>
      <c r="I226" s="379"/>
    </row>
    <row r="227" spans="1:9" x14ac:dyDescent="0.25">
      <c r="A227" s="562"/>
      <c r="B227" s="420" t="s">
        <v>910</v>
      </c>
      <c r="C227" s="154" t="s">
        <v>791</v>
      </c>
      <c r="D227" s="194"/>
      <c r="E227" s="194"/>
      <c r="F227" s="382"/>
      <c r="G227" s="382"/>
      <c r="H227" s="382"/>
      <c r="I227" s="379"/>
    </row>
    <row r="228" spans="1:9" x14ac:dyDescent="0.25">
      <c r="A228" s="562"/>
      <c r="B228" s="555"/>
      <c r="C228" s="138" t="s">
        <v>792</v>
      </c>
      <c r="D228" s="194"/>
      <c r="E228" s="194"/>
      <c r="F228" s="382"/>
      <c r="G228" s="382"/>
      <c r="H228" s="382"/>
      <c r="I228" s="379"/>
    </row>
    <row r="229" spans="1:9" x14ac:dyDescent="0.25">
      <c r="A229" s="562"/>
      <c r="B229" s="555"/>
      <c r="C229" s="155" t="s">
        <v>793</v>
      </c>
      <c r="D229" s="194"/>
      <c r="E229" s="194"/>
      <c r="F229" s="382"/>
      <c r="G229" s="382"/>
      <c r="H229" s="382"/>
      <c r="I229" s="379"/>
    </row>
    <row r="230" spans="1:9" x14ac:dyDescent="0.25">
      <c r="A230" s="562"/>
      <c r="B230" s="420" t="s">
        <v>911</v>
      </c>
      <c r="C230" s="154" t="s">
        <v>423</v>
      </c>
      <c r="D230" s="194"/>
      <c r="E230" s="194"/>
      <c r="F230" s="382"/>
      <c r="G230" s="382"/>
      <c r="H230" s="382"/>
      <c r="I230" s="379"/>
    </row>
    <row r="231" spans="1:9" x14ac:dyDescent="0.25">
      <c r="A231" s="562"/>
      <c r="B231" s="555"/>
      <c r="C231" s="138" t="s">
        <v>424</v>
      </c>
      <c r="D231" s="194"/>
      <c r="E231" s="194"/>
      <c r="F231" s="382"/>
      <c r="G231" s="382"/>
      <c r="H231" s="382"/>
      <c r="I231" s="379"/>
    </row>
    <row r="232" spans="1:9" x14ac:dyDescent="0.25">
      <c r="A232" s="562"/>
      <c r="B232" s="555"/>
      <c r="C232" s="155" t="s">
        <v>425</v>
      </c>
      <c r="D232" s="194"/>
      <c r="E232" s="194"/>
      <c r="F232" s="382"/>
      <c r="G232" s="382"/>
      <c r="H232" s="382"/>
      <c r="I232" s="379"/>
    </row>
    <row r="233" spans="1:9" x14ac:dyDescent="0.25">
      <c r="A233" s="562"/>
      <c r="B233" s="420" t="s">
        <v>912</v>
      </c>
      <c r="C233" s="154" t="s">
        <v>423</v>
      </c>
      <c r="D233" s="194"/>
      <c r="E233" s="194"/>
      <c r="F233" s="382"/>
      <c r="G233" s="382"/>
      <c r="H233" s="382"/>
      <c r="I233" s="379"/>
    </row>
    <row r="234" spans="1:9" x14ac:dyDescent="0.25">
      <c r="A234" s="562"/>
      <c r="B234" s="555"/>
      <c r="C234" s="138" t="s">
        <v>424</v>
      </c>
      <c r="D234" s="194"/>
      <c r="E234" s="194"/>
      <c r="F234" s="382"/>
      <c r="G234" s="382"/>
      <c r="H234" s="382"/>
      <c r="I234" s="379"/>
    </row>
    <row r="235" spans="1:9" x14ac:dyDescent="0.25">
      <c r="A235" s="562"/>
      <c r="B235" s="555"/>
      <c r="C235" s="155" t="s">
        <v>425</v>
      </c>
      <c r="D235" s="194"/>
      <c r="E235" s="194"/>
      <c r="F235" s="382"/>
      <c r="G235" s="382"/>
      <c r="H235" s="382"/>
      <c r="I235" s="379"/>
    </row>
    <row r="236" spans="1:9" x14ac:dyDescent="0.25">
      <c r="A236" s="562"/>
      <c r="B236" s="420" t="s">
        <v>913</v>
      </c>
      <c r="C236" s="154" t="s">
        <v>423</v>
      </c>
      <c r="D236" s="194"/>
      <c r="E236" s="194"/>
      <c r="F236" s="382"/>
      <c r="G236" s="382"/>
      <c r="H236" s="382"/>
      <c r="I236" s="379"/>
    </row>
    <row r="237" spans="1:9" x14ac:dyDescent="0.25">
      <c r="A237" s="562"/>
      <c r="B237" s="555"/>
      <c r="C237" s="138" t="s">
        <v>424</v>
      </c>
      <c r="D237" s="194"/>
      <c r="E237" s="194"/>
      <c r="F237" s="382"/>
      <c r="G237" s="382"/>
      <c r="H237" s="382"/>
      <c r="I237" s="379"/>
    </row>
    <row r="238" spans="1:9" x14ac:dyDescent="0.25">
      <c r="A238" s="562"/>
      <c r="B238" s="555"/>
      <c r="C238" s="155" t="s">
        <v>425</v>
      </c>
      <c r="D238" s="194"/>
      <c r="E238" s="194"/>
      <c r="F238" s="382"/>
      <c r="G238" s="382"/>
      <c r="H238" s="382"/>
      <c r="I238" s="379"/>
    </row>
    <row r="239" spans="1:9" x14ac:dyDescent="0.25">
      <c r="A239" s="562"/>
      <c r="B239" s="420" t="s">
        <v>914</v>
      </c>
      <c r="C239" s="154" t="s">
        <v>415</v>
      </c>
      <c r="D239" s="194"/>
      <c r="E239" s="194"/>
      <c r="F239" s="382"/>
      <c r="G239" s="382"/>
      <c r="H239" s="382"/>
      <c r="I239" s="379"/>
    </row>
    <row r="240" spans="1:9" x14ac:dyDescent="0.25">
      <c r="A240" s="562"/>
      <c r="B240" s="555"/>
      <c r="C240" s="138" t="s">
        <v>416</v>
      </c>
      <c r="D240" s="194"/>
      <c r="E240" s="194"/>
      <c r="F240" s="382"/>
      <c r="G240" s="382"/>
      <c r="H240" s="382"/>
      <c r="I240" s="379"/>
    </row>
    <row r="241" spans="1:9" ht="15.75" thickBot="1" x14ac:dyDescent="0.3">
      <c r="A241" s="563"/>
      <c r="B241" s="556"/>
      <c r="C241" s="140" t="s">
        <v>485</v>
      </c>
      <c r="D241" s="198"/>
      <c r="E241" s="198"/>
      <c r="F241" s="383"/>
      <c r="G241" s="383"/>
      <c r="H241" s="383"/>
      <c r="I241" s="380"/>
    </row>
    <row r="242" spans="1:9" ht="45" x14ac:dyDescent="0.25">
      <c r="A242" s="629">
        <v>10</v>
      </c>
      <c r="B242" s="158" t="s">
        <v>393</v>
      </c>
      <c r="C242" s="483" t="s">
        <v>401</v>
      </c>
      <c r="D242" s="131" t="s">
        <v>394</v>
      </c>
      <c r="E242" s="131" t="s">
        <v>395</v>
      </c>
      <c r="F242" s="349" t="s">
        <v>396</v>
      </c>
      <c r="G242" s="349" t="s">
        <v>397</v>
      </c>
      <c r="H242" s="349" t="s">
        <v>398</v>
      </c>
      <c r="I242" s="346" t="s">
        <v>399</v>
      </c>
    </row>
    <row r="243" spans="1:9" ht="63" x14ac:dyDescent="0.25">
      <c r="A243" s="630"/>
      <c r="B243" s="153" t="s">
        <v>915</v>
      </c>
      <c r="C243" s="484"/>
      <c r="D243" s="133">
        <f>'Пространство и ШПД'!D9</f>
        <v>0</v>
      </c>
      <c r="E243" s="205"/>
      <c r="F243" s="350"/>
      <c r="G243" s="350"/>
      <c r="H243" s="350"/>
      <c r="I243" s="347"/>
    </row>
    <row r="244" spans="1:9" ht="15.75" thickBot="1" x14ac:dyDescent="0.3">
      <c r="A244" s="631"/>
      <c r="B244" s="135" t="s">
        <v>400</v>
      </c>
      <c r="C244" s="485"/>
      <c r="D244" s="135" t="s">
        <v>402</v>
      </c>
      <c r="E244" s="135" t="s">
        <v>403</v>
      </c>
      <c r="F244" s="351"/>
      <c r="G244" s="351"/>
      <c r="H244" s="351"/>
      <c r="I244" s="352"/>
    </row>
    <row r="245" spans="1:9" x14ac:dyDescent="0.25">
      <c r="A245" s="629"/>
      <c r="B245" s="582" t="s">
        <v>916</v>
      </c>
      <c r="C245" s="136" t="s">
        <v>791</v>
      </c>
      <c r="D245" s="193"/>
      <c r="E245" s="193"/>
      <c r="F245" s="381"/>
      <c r="G245" s="381"/>
      <c r="H245" s="381"/>
      <c r="I245" s="378"/>
    </row>
    <row r="246" spans="1:9" x14ac:dyDescent="0.25">
      <c r="A246" s="630"/>
      <c r="B246" s="427"/>
      <c r="C246" s="138" t="s">
        <v>792</v>
      </c>
      <c r="D246" s="194"/>
      <c r="E246" s="194"/>
      <c r="F246" s="382"/>
      <c r="G246" s="382"/>
      <c r="H246" s="382"/>
      <c r="I246" s="379"/>
    </row>
    <row r="247" spans="1:9" x14ac:dyDescent="0.25">
      <c r="A247" s="630"/>
      <c r="B247" s="427"/>
      <c r="C247" s="155" t="s">
        <v>793</v>
      </c>
      <c r="D247" s="194"/>
      <c r="E247" s="194"/>
      <c r="F247" s="382"/>
      <c r="G247" s="382"/>
      <c r="H247" s="382"/>
      <c r="I247" s="379"/>
    </row>
    <row r="248" spans="1:9" x14ac:dyDescent="0.25">
      <c r="A248" s="630"/>
      <c r="B248" s="580" t="s">
        <v>917</v>
      </c>
      <c r="C248" s="154" t="s">
        <v>423</v>
      </c>
      <c r="D248" s="194"/>
      <c r="E248" s="194"/>
      <c r="F248" s="382"/>
      <c r="G248" s="382"/>
      <c r="H248" s="382"/>
      <c r="I248" s="379"/>
    </row>
    <row r="249" spans="1:9" x14ac:dyDescent="0.25">
      <c r="A249" s="630"/>
      <c r="B249" s="583"/>
      <c r="C249" s="138" t="s">
        <v>424</v>
      </c>
      <c r="D249" s="194"/>
      <c r="E249" s="194"/>
      <c r="F249" s="382"/>
      <c r="G249" s="382"/>
      <c r="H249" s="382"/>
      <c r="I249" s="379"/>
    </row>
    <row r="250" spans="1:9" x14ac:dyDescent="0.25">
      <c r="A250" s="630"/>
      <c r="B250" s="583"/>
      <c r="C250" s="155" t="s">
        <v>425</v>
      </c>
      <c r="D250" s="194"/>
      <c r="E250" s="194"/>
      <c r="F250" s="382"/>
      <c r="G250" s="382"/>
      <c r="H250" s="382"/>
      <c r="I250" s="379"/>
    </row>
    <row r="251" spans="1:9" ht="27.75" customHeight="1" x14ac:dyDescent="0.25">
      <c r="A251" s="630"/>
      <c r="B251" s="580" t="s">
        <v>918</v>
      </c>
      <c r="C251" s="154" t="s">
        <v>423</v>
      </c>
      <c r="D251" s="194"/>
      <c r="E251" s="194"/>
      <c r="F251" s="382"/>
      <c r="G251" s="382"/>
      <c r="H251" s="382"/>
      <c r="I251" s="379"/>
    </row>
    <row r="252" spans="1:9" ht="27.75" customHeight="1" x14ac:dyDescent="0.25">
      <c r="A252" s="630"/>
      <c r="B252" s="580"/>
      <c r="C252" s="138" t="s">
        <v>424</v>
      </c>
      <c r="D252" s="194"/>
      <c r="E252" s="194"/>
      <c r="F252" s="382"/>
      <c r="G252" s="382"/>
      <c r="H252" s="382"/>
      <c r="I252" s="379"/>
    </row>
    <row r="253" spans="1:9" ht="27.75" customHeight="1" x14ac:dyDescent="0.25">
      <c r="A253" s="630"/>
      <c r="B253" s="580"/>
      <c r="C253" s="155" t="s">
        <v>425</v>
      </c>
      <c r="D253" s="194"/>
      <c r="E253" s="194"/>
      <c r="F253" s="382"/>
      <c r="G253" s="382"/>
      <c r="H253" s="382"/>
      <c r="I253" s="379"/>
    </row>
    <row r="254" spans="1:9" x14ac:dyDescent="0.25">
      <c r="A254" s="630"/>
      <c r="B254" s="580" t="s">
        <v>919</v>
      </c>
      <c r="C254" s="154" t="s">
        <v>423</v>
      </c>
      <c r="D254" s="194"/>
      <c r="E254" s="194"/>
      <c r="F254" s="382"/>
      <c r="G254" s="382"/>
      <c r="H254" s="382"/>
      <c r="I254" s="379"/>
    </row>
    <row r="255" spans="1:9" x14ac:dyDescent="0.25">
      <c r="A255" s="630"/>
      <c r="B255" s="583"/>
      <c r="C255" s="138" t="s">
        <v>424</v>
      </c>
      <c r="D255" s="194"/>
      <c r="E255" s="194"/>
      <c r="F255" s="382"/>
      <c r="G255" s="382"/>
      <c r="H255" s="382"/>
      <c r="I255" s="379"/>
    </row>
    <row r="256" spans="1:9" x14ac:dyDescent="0.25">
      <c r="A256" s="630"/>
      <c r="B256" s="583"/>
      <c r="C256" s="155" t="s">
        <v>425</v>
      </c>
      <c r="D256" s="194"/>
      <c r="E256" s="194"/>
      <c r="F256" s="382"/>
      <c r="G256" s="382"/>
      <c r="H256" s="382"/>
      <c r="I256" s="379"/>
    </row>
    <row r="257" spans="1:9" x14ac:dyDescent="0.25">
      <c r="A257" s="630"/>
      <c r="B257" s="419" t="s">
        <v>920</v>
      </c>
      <c r="C257" s="154" t="s">
        <v>415</v>
      </c>
      <c r="D257" s="194"/>
      <c r="E257" s="194"/>
      <c r="F257" s="382"/>
      <c r="G257" s="382"/>
      <c r="H257" s="382"/>
      <c r="I257" s="379"/>
    </row>
    <row r="258" spans="1:9" x14ac:dyDescent="0.25">
      <c r="A258" s="630"/>
      <c r="B258" s="427"/>
      <c r="C258" s="138" t="s">
        <v>416</v>
      </c>
      <c r="D258" s="194"/>
      <c r="E258" s="194"/>
      <c r="F258" s="382"/>
      <c r="G258" s="382"/>
      <c r="H258" s="382"/>
      <c r="I258" s="379"/>
    </row>
    <row r="259" spans="1:9" x14ac:dyDescent="0.25">
      <c r="A259" s="630"/>
      <c r="B259" s="427"/>
      <c r="C259" s="155" t="s">
        <v>485</v>
      </c>
      <c r="D259" s="194"/>
      <c r="E259" s="194"/>
      <c r="F259" s="382"/>
      <c r="G259" s="382"/>
      <c r="H259" s="382"/>
      <c r="I259" s="379"/>
    </row>
    <row r="260" spans="1:9" x14ac:dyDescent="0.25">
      <c r="A260" s="630"/>
      <c r="B260" s="580" t="s">
        <v>921</v>
      </c>
      <c r="C260" s="154" t="s">
        <v>405</v>
      </c>
      <c r="D260" s="194"/>
      <c r="E260" s="194"/>
      <c r="F260" s="382"/>
      <c r="G260" s="382"/>
      <c r="H260" s="382"/>
      <c r="I260" s="379"/>
    </row>
    <row r="261" spans="1:9" x14ac:dyDescent="0.25">
      <c r="A261" s="630"/>
      <c r="B261" s="583"/>
      <c r="C261" s="138" t="s">
        <v>406</v>
      </c>
      <c r="D261" s="194"/>
      <c r="E261" s="194"/>
      <c r="F261" s="382"/>
      <c r="G261" s="382"/>
      <c r="H261" s="382"/>
      <c r="I261" s="379"/>
    </row>
    <row r="262" spans="1:9" x14ac:dyDescent="0.25">
      <c r="A262" s="630"/>
      <c r="B262" s="583"/>
      <c r="C262" s="155" t="s">
        <v>407</v>
      </c>
      <c r="D262" s="194"/>
      <c r="E262" s="194"/>
      <c r="F262" s="382"/>
      <c r="G262" s="382"/>
      <c r="H262" s="382"/>
      <c r="I262" s="379"/>
    </row>
    <row r="263" spans="1:9" x14ac:dyDescent="0.25">
      <c r="A263" s="630"/>
      <c r="B263" s="420" t="s">
        <v>922</v>
      </c>
      <c r="C263" s="154" t="s">
        <v>423</v>
      </c>
      <c r="D263" s="194"/>
      <c r="E263" s="194"/>
      <c r="F263" s="382"/>
      <c r="G263" s="382"/>
      <c r="H263" s="382"/>
      <c r="I263" s="379"/>
    </row>
    <row r="264" spans="1:9" x14ac:dyDescent="0.25">
      <c r="A264" s="630"/>
      <c r="B264" s="555"/>
      <c r="C264" s="138" t="s">
        <v>424</v>
      </c>
      <c r="D264" s="194"/>
      <c r="E264" s="194"/>
      <c r="F264" s="382"/>
      <c r="G264" s="382"/>
      <c r="H264" s="382"/>
      <c r="I264" s="379"/>
    </row>
    <row r="265" spans="1:9" x14ac:dyDescent="0.25">
      <c r="A265" s="630"/>
      <c r="B265" s="555"/>
      <c r="C265" s="155" t="s">
        <v>425</v>
      </c>
      <c r="D265" s="194"/>
      <c r="E265" s="194"/>
      <c r="F265" s="382"/>
      <c r="G265" s="382"/>
      <c r="H265" s="382"/>
      <c r="I265" s="379"/>
    </row>
    <row r="266" spans="1:9" x14ac:dyDescent="0.25">
      <c r="A266" s="630"/>
      <c r="B266" s="420" t="s">
        <v>923</v>
      </c>
      <c r="C266" s="154" t="s">
        <v>405</v>
      </c>
      <c r="D266" s="194"/>
      <c r="E266" s="194"/>
      <c r="F266" s="382"/>
      <c r="G266" s="382"/>
      <c r="H266" s="382"/>
      <c r="I266" s="379"/>
    </row>
    <row r="267" spans="1:9" x14ac:dyDescent="0.25">
      <c r="A267" s="630"/>
      <c r="B267" s="555"/>
      <c r="C267" s="138" t="s">
        <v>406</v>
      </c>
      <c r="D267" s="194"/>
      <c r="E267" s="194"/>
      <c r="F267" s="382"/>
      <c r="G267" s="382"/>
      <c r="H267" s="382"/>
      <c r="I267" s="379"/>
    </row>
    <row r="268" spans="1:9" x14ac:dyDescent="0.25">
      <c r="A268" s="630"/>
      <c r="B268" s="555"/>
      <c r="C268" s="155" t="s">
        <v>407</v>
      </c>
      <c r="D268" s="194"/>
      <c r="E268" s="194"/>
      <c r="F268" s="382"/>
      <c r="G268" s="382"/>
      <c r="H268" s="382"/>
      <c r="I268" s="379"/>
    </row>
    <row r="269" spans="1:9" x14ac:dyDescent="0.25">
      <c r="A269" s="630"/>
      <c r="B269" s="420" t="s">
        <v>924</v>
      </c>
      <c r="C269" s="154" t="s">
        <v>405</v>
      </c>
      <c r="D269" s="194"/>
      <c r="E269" s="194"/>
      <c r="F269" s="382"/>
      <c r="G269" s="382"/>
      <c r="H269" s="382"/>
      <c r="I269" s="379"/>
    </row>
    <row r="270" spans="1:9" x14ac:dyDescent="0.25">
      <c r="A270" s="630"/>
      <c r="B270" s="555"/>
      <c r="C270" s="138" t="s">
        <v>406</v>
      </c>
      <c r="D270" s="194"/>
      <c r="E270" s="194"/>
      <c r="F270" s="382"/>
      <c r="G270" s="382"/>
      <c r="H270" s="382"/>
      <c r="I270" s="379"/>
    </row>
    <row r="271" spans="1:9" x14ac:dyDescent="0.25">
      <c r="A271" s="630"/>
      <c r="B271" s="555"/>
      <c r="C271" s="155" t="s">
        <v>407</v>
      </c>
      <c r="D271" s="194"/>
      <c r="E271" s="194"/>
      <c r="F271" s="382"/>
      <c r="G271" s="382"/>
      <c r="H271" s="382"/>
      <c r="I271" s="379"/>
    </row>
    <row r="272" spans="1:9" x14ac:dyDescent="0.25">
      <c r="A272" s="630"/>
      <c r="B272" s="420" t="s">
        <v>925</v>
      </c>
      <c r="C272" s="154" t="s">
        <v>405</v>
      </c>
      <c r="D272" s="194"/>
      <c r="E272" s="194"/>
      <c r="F272" s="382"/>
      <c r="G272" s="382"/>
      <c r="H272" s="382"/>
      <c r="I272" s="379"/>
    </row>
    <row r="273" spans="1:9" x14ac:dyDescent="0.25">
      <c r="A273" s="630"/>
      <c r="B273" s="555"/>
      <c r="C273" s="138" t="s">
        <v>406</v>
      </c>
      <c r="D273" s="194"/>
      <c r="E273" s="194"/>
      <c r="F273" s="382"/>
      <c r="G273" s="382"/>
      <c r="H273" s="382"/>
      <c r="I273" s="379"/>
    </row>
    <row r="274" spans="1:9" x14ac:dyDescent="0.25">
      <c r="A274" s="630"/>
      <c r="B274" s="555"/>
      <c r="C274" s="155" t="s">
        <v>407</v>
      </c>
      <c r="D274" s="194"/>
      <c r="E274" s="194"/>
      <c r="F274" s="382"/>
      <c r="G274" s="382"/>
      <c r="H274" s="382"/>
      <c r="I274" s="379"/>
    </row>
    <row r="275" spans="1:9" x14ac:dyDescent="0.25">
      <c r="A275" s="630"/>
      <c r="B275" s="420" t="s">
        <v>926</v>
      </c>
      <c r="C275" s="154" t="s">
        <v>405</v>
      </c>
      <c r="D275" s="194"/>
      <c r="E275" s="194"/>
      <c r="F275" s="382"/>
      <c r="G275" s="382"/>
      <c r="H275" s="382"/>
      <c r="I275" s="379"/>
    </row>
    <row r="276" spans="1:9" x14ac:dyDescent="0.25">
      <c r="A276" s="630"/>
      <c r="B276" s="555"/>
      <c r="C276" s="138" t="s">
        <v>406</v>
      </c>
      <c r="D276" s="194"/>
      <c r="E276" s="194"/>
      <c r="F276" s="382"/>
      <c r="G276" s="382"/>
      <c r="H276" s="382"/>
      <c r="I276" s="379"/>
    </row>
    <row r="277" spans="1:9" ht="15.75" thickBot="1" x14ac:dyDescent="0.3">
      <c r="A277" s="631"/>
      <c r="B277" s="556"/>
      <c r="C277" s="140" t="s">
        <v>407</v>
      </c>
      <c r="D277" s="198"/>
      <c r="E277" s="198"/>
      <c r="F277" s="383"/>
      <c r="G277" s="383"/>
      <c r="H277" s="383"/>
      <c r="I277" s="380"/>
    </row>
    <row r="278" spans="1:9" ht="45" x14ac:dyDescent="0.25">
      <c r="A278" s="629">
        <v>11</v>
      </c>
      <c r="B278" s="158" t="s">
        <v>393</v>
      </c>
      <c r="C278" s="483" t="s">
        <v>401</v>
      </c>
      <c r="D278" s="131" t="s">
        <v>394</v>
      </c>
      <c r="E278" s="131" t="s">
        <v>395</v>
      </c>
      <c r="F278" s="349" t="s">
        <v>396</v>
      </c>
      <c r="G278" s="349" t="s">
        <v>397</v>
      </c>
      <c r="H278" s="349" t="s">
        <v>398</v>
      </c>
      <c r="I278" s="346" t="s">
        <v>399</v>
      </c>
    </row>
    <row r="279" spans="1:9" ht="47.25" x14ac:dyDescent="0.25">
      <c r="A279" s="630"/>
      <c r="B279" s="153" t="s">
        <v>927</v>
      </c>
      <c r="C279" s="484"/>
      <c r="D279" s="133">
        <f>ГОУ!D5</f>
        <v>0</v>
      </c>
      <c r="E279" s="205"/>
      <c r="F279" s="350"/>
      <c r="G279" s="350"/>
      <c r="H279" s="350"/>
      <c r="I279" s="347"/>
    </row>
    <row r="280" spans="1:9" ht="15.75" thickBot="1" x14ac:dyDescent="0.3">
      <c r="A280" s="631"/>
      <c r="B280" s="135" t="s">
        <v>400</v>
      </c>
      <c r="C280" s="485"/>
      <c r="D280" s="135" t="s">
        <v>402</v>
      </c>
      <c r="E280" s="135" t="s">
        <v>403</v>
      </c>
      <c r="F280" s="351"/>
      <c r="G280" s="351"/>
      <c r="H280" s="351"/>
      <c r="I280" s="352"/>
    </row>
    <row r="281" spans="1:9" x14ac:dyDescent="0.25">
      <c r="A281" s="561"/>
      <c r="B281" s="582" t="s">
        <v>928</v>
      </c>
      <c r="C281" s="136" t="s">
        <v>415</v>
      </c>
      <c r="D281" s="193"/>
      <c r="E281" s="193"/>
      <c r="F281" s="381"/>
      <c r="G281" s="381"/>
      <c r="H281" s="381"/>
      <c r="I281" s="378"/>
    </row>
    <row r="282" spans="1:9" x14ac:dyDescent="0.25">
      <c r="A282" s="562"/>
      <c r="B282" s="427"/>
      <c r="C282" s="138" t="s">
        <v>416</v>
      </c>
      <c r="D282" s="194"/>
      <c r="E282" s="194"/>
      <c r="F282" s="382"/>
      <c r="G282" s="382"/>
      <c r="H282" s="382"/>
      <c r="I282" s="379"/>
    </row>
    <row r="283" spans="1:9" x14ac:dyDescent="0.25">
      <c r="A283" s="562"/>
      <c r="B283" s="427"/>
      <c r="C283" s="155" t="s">
        <v>485</v>
      </c>
      <c r="D283" s="194"/>
      <c r="E283" s="194"/>
      <c r="F283" s="382"/>
      <c r="G283" s="382"/>
      <c r="H283" s="382"/>
      <c r="I283" s="379"/>
    </row>
    <row r="284" spans="1:9" x14ac:dyDescent="0.25">
      <c r="A284" s="562"/>
      <c r="B284" s="580" t="s">
        <v>929</v>
      </c>
      <c r="C284" s="154" t="s">
        <v>791</v>
      </c>
      <c r="D284" s="194"/>
      <c r="E284" s="194"/>
      <c r="F284" s="382"/>
      <c r="G284" s="382"/>
      <c r="H284" s="382"/>
      <c r="I284" s="379"/>
    </row>
    <row r="285" spans="1:9" x14ac:dyDescent="0.25">
      <c r="A285" s="562"/>
      <c r="B285" s="583"/>
      <c r="C285" s="138" t="s">
        <v>792</v>
      </c>
      <c r="D285" s="194"/>
      <c r="E285" s="194"/>
      <c r="F285" s="382"/>
      <c r="G285" s="382"/>
      <c r="H285" s="382"/>
      <c r="I285" s="379"/>
    </row>
    <row r="286" spans="1:9" x14ac:dyDescent="0.25">
      <c r="A286" s="562"/>
      <c r="B286" s="583"/>
      <c r="C286" s="155" t="s">
        <v>793</v>
      </c>
      <c r="D286" s="194"/>
      <c r="E286" s="194"/>
      <c r="F286" s="382"/>
      <c r="G286" s="382"/>
      <c r="H286" s="382"/>
      <c r="I286" s="379"/>
    </row>
    <row r="287" spans="1:9" ht="27.75" customHeight="1" x14ac:dyDescent="0.25">
      <c r="A287" s="562"/>
      <c r="B287" s="580" t="s">
        <v>930</v>
      </c>
      <c r="C287" s="154" t="s">
        <v>423</v>
      </c>
      <c r="D287" s="194"/>
      <c r="E287" s="194"/>
      <c r="F287" s="382"/>
      <c r="G287" s="382"/>
      <c r="H287" s="382"/>
      <c r="I287" s="379"/>
    </row>
    <row r="288" spans="1:9" ht="27.75" customHeight="1" x14ac:dyDescent="0.25">
      <c r="A288" s="562"/>
      <c r="B288" s="580"/>
      <c r="C288" s="138" t="s">
        <v>424</v>
      </c>
      <c r="D288" s="194"/>
      <c r="E288" s="194"/>
      <c r="F288" s="382"/>
      <c r="G288" s="382"/>
      <c r="H288" s="382"/>
      <c r="I288" s="379"/>
    </row>
    <row r="289" spans="1:9" ht="27.75" customHeight="1" thickBot="1" x14ac:dyDescent="0.3">
      <c r="A289" s="563"/>
      <c r="B289" s="581"/>
      <c r="C289" s="140" t="s">
        <v>425</v>
      </c>
      <c r="D289" s="198"/>
      <c r="E289" s="198"/>
      <c r="F289" s="383"/>
      <c r="G289" s="383"/>
      <c r="H289" s="383"/>
      <c r="I289" s="380"/>
    </row>
    <row r="290" spans="1:9" ht="45" x14ac:dyDescent="0.25">
      <c r="A290" s="629">
        <v>12</v>
      </c>
      <c r="B290" s="158" t="s">
        <v>393</v>
      </c>
      <c r="C290" s="483" t="s">
        <v>401</v>
      </c>
      <c r="D290" s="131" t="s">
        <v>394</v>
      </c>
      <c r="E290" s="131" t="s">
        <v>395</v>
      </c>
      <c r="F290" s="349" t="s">
        <v>396</v>
      </c>
      <c r="G290" s="349" t="s">
        <v>397</v>
      </c>
      <c r="H290" s="349" t="s">
        <v>398</v>
      </c>
      <c r="I290" s="346" t="s">
        <v>399</v>
      </c>
    </row>
    <row r="291" spans="1:9" ht="33.75" customHeight="1" x14ac:dyDescent="0.25">
      <c r="A291" s="630"/>
      <c r="B291" s="153" t="s">
        <v>299</v>
      </c>
      <c r="C291" s="484"/>
      <c r="D291" s="133">
        <f>ГОУ!D7</f>
        <v>0</v>
      </c>
      <c r="E291" s="205"/>
      <c r="F291" s="350"/>
      <c r="G291" s="350"/>
      <c r="H291" s="350"/>
      <c r="I291" s="347"/>
    </row>
    <row r="292" spans="1:9" ht="15.75" thickBot="1" x14ac:dyDescent="0.3">
      <c r="A292" s="631"/>
      <c r="B292" s="135" t="s">
        <v>400</v>
      </c>
      <c r="C292" s="485"/>
      <c r="D292" s="135" t="s">
        <v>402</v>
      </c>
      <c r="E292" s="135" t="s">
        <v>403</v>
      </c>
      <c r="F292" s="351"/>
      <c r="G292" s="351"/>
      <c r="H292" s="351"/>
      <c r="I292" s="352"/>
    </row>
    <row r="293" spans="1:9" x14ac:dyDescent="0.25">
      <c r="A293" s="561"/>
      <c r="B293" s="582" t="s">
        <v>931</v>
      </c>
      <c r="C293" s="136" t="s">
        <v>415</v>
      </c>
      <c r="D293" s="193"/>
      <c r="E293" s="193"/>
      <c r="F293" s="381"/>
      <c r="G293" s="381"/>
      <c r="H293" s="381"/>
      <c r="I293" s="378"/>
    </row>
    <row r="294" spans="1:9" x14ac:dyDescent="0.25">
      <c r="A294" s="562"/>
      <c r="B294" s="427"/>
      <c r="C294" s="138" t="s">
        <v>416</v>
      </c>
      <c r="D294" s="194"/>
      <c r="E294" s="194"/>
      <c r="F294" s="382"/>
      <c r="G294" s="382"/>
      <c r="H294" s="382"/>
      <c r="I294" s="379"/>
    </row>
    <row r="295" spans="1:9" x14ac:dyDescent="0.25">
      <c r="A295" s="562"/>
      <c r="B295" s="427"/>
      <c r="C295" s="155" t="s">
        <v>485</v>
      </c>
      <c r="D295" s="194"/>
      <c r="E295" s="194"/>
      <c r="F295" s="382"/>
      <c r="G295" s="382"/>
      <c r="H295" s="382"/>
      <c r="I295" s="379"/>
    </row>
    <row r="296" spans="1:9" x14ac:dyDescent="0.25">
      <c r="A296" s="562"/>
      <c r="B296" s="580" t="s">
        <v>932</v>
      </c>
      <c r="C296" s="154" t="s">
        <v>423</v>
      </c>
      <c r="D296" s="194"/>
      <c r="E296" s="194"/>
      <c r="F296" s="382"/>
      <c r="G296" s="382"/>
      <c r="H296" s="382"/>
      <c r="I296" s="379"/>
    </row>
    <row r="297" spans="1:9" x14ac:dyDescent="0.25">
      <c r="A297" s="562"/>
      <c r="B297" s="583"/>
      <c r="C297" s="138" t="s">
        <v>424</v>
      </c>
      <c r="D297" s="194"/>
      <c r="E297" s="194"/>
      <c r="F297" s="382"/>
      <c r="G297" s="382"/>
      <c r="H297" s="382"/>
      <c r="I297" s="379"/>
    </row>
    <row r="298" spans="1:9" x14ac:dyDescent="0.25">
      <c r="A298" s="562"/>
      <c r="B298" s="583"/>
      <c r="C298" s="155" t="s">
        <v>425</v>
      </c>
      <c r="D298" s="194"/>
      <c r="E298" s="194"/>
      <c r="F298" s="382"/>
      <c r="G298" s="382"/>
      <c r="H298" s="382"/>
      <c r="I298" s="379"/>
    </row>
    <row r="299" spans="1:9" x14ac:dyDescent="0.25">
      <c r="A299" s="562"/>
      <c r="B299" s="580" t="s">
        <v>933</v>
      </c>
      <c r="C299" s="154" t="s">
        <v>423</v>
      </c>
      <c r="D299" s="194"/>
      <c r="E299" s="194"/>
      <c r="F299" s="382"/>
      <c r="G299" s="382"/>
      <c r="H299" s="382"/>
      <c r="I299" s="379"/>
    </row>
    <row r="300" spans="1:9" x14ac:dyDescent="0.25">
      <c r="A300" s="562"/>
      <c r="B300" s="580"/>
      <c r="C300" s="138" t="s">
        <v>424</v>
      </c>
      <c r="D300" s="194"/>
      <c r="E300" s="194"/>
      <c r="F300" s="382"/>
      <c r="G300" s="382"/>
      <c r="H300" s="382"/>
      <c r="I300" s="379"/>
    </row>
    <row r="301" spans="1:9" x14ac:dyDescent="0.25">
      <c r="A301" s="562"/>
      <c r="B301" s="580"/>
      <c r="C301" s="155" t="s">
        <v>425</v>
      </c>
      <c r="D301" s="194"/>
      <c r="E301" s="194"/>
      <c r="F301" s="382"/>
      <c r="G301" s="382"/>
      <c r="H301" s="382"/>
      <c r="I301" s="379"/>
    </row>
    <row r="302" spans="1:9" ht="24.75" customHeight="1" x14ac:dyDescent="0.25">
      <c r="A302" s="562"/>
      <c r="B302" s="580" t="s">
        <v>934</v>
      </c>
      <c r="C302" s="154" t="s">
        <v>423</v>
      </c>
      <c r="D302" s="194"/>
      <c r="E302" s="194"/>
      <c r="F302" s="382"/>
      <c r="G302" s="382"/>
      <c r="H302" s="382"/>
      <c r="I302" s="379"/>
    </row>
    <row r="303" spans="1:9" ht="24.75" customHeight="1" x14ac:dyDescent="0.25">
      <c r="A303" s="562"/>
      <c r="B303" s="583"/>
      <c r="C303" s="138" t="s">
        <v>424</v>
      </c>
      <c r="D303" s="194"/>
      <c r="E303" s="194"/>
      <c r="F303" s="382"/>
      <c r="G303" s="382"/>
      <c r="H303" s="382"/>
      <c r="I303" s="379"/>
    </row>
    <row r="304" spans="1:9" ht="24.75" customHeight="1" x14ac:dyDescent="0.25">
      <c r="A304" s="562"/>
      <c r="B304" s="583"/>
      <c r="C304" s="155" t="s">
        <v>425</v>
      </c>
      <c r="D304" s="194"/>
      <c r="E304" s="194"/>
      <c r="F304" s="382"/>
      <c r="G304" s="382"/>
      <c r="H304" s="382"/>
      <c r="I304" s="379"/>
    </row>
    <row r="305" spans="1:9" x14ac:dyDescent="0.25">
      <c r="A305" s="562"/>
      <c r="B305" s="580" t="s">
        <v>935</v>
      </c>
      <c r="C305" s="154" t="s">
        <v>423</v>
      </c>
      <c r="D305" s="194"/>
      <c r="E305" s="194"/>
      <c r="F305" s="382"/>
      <c r="G305" s="382"/>
      <c r="H305" s="382"/>
      <c r="I305" s="379"/>
    </row>
    <row r="306" spans="1:9" x14ac:dyDescent="0.25">
      <c r="A306" s="562"/>
      <c r="B306" s="580"/>
      <c r="C306" s="138" t="s">
        <v>424</v>
      </c>
      <c r="D306" s="194"/>
      <c r="E306" s="194"/>
      <c r="F306" s="382"/>
      <c r="G306" s="382"/>
      <c r="H306" s="382"/>
      <c r="I306" s="379"/>
    </row>
    <row r="307" spans="1:9" x14ac:dyDescent="0.25">
      <c r="A307" s="562"/>
      <c r="B307" s="580"/>
      <c r="C307" s="155" t="s">
        <v>425</v>
      </c>
      <c r="D307" s="194"/>
      <c r="E307" s="194"/>
      <c r="F307" s="382"/>
      <c r="G307" s="382"/>
      <c r="H307" s="382"/>
      <c r="I307" s="379"/>
    </row>
    <row r="308" spans="1:9" x14ac:dyDescent="0.25">
      <c r="A308" s="562"/>
      <c r="B308" s="419" t="s">
        <v>936</v>
      </c>
      <c r="C308" s="154" t="s">
        <v>405</v>
      </c>
      <c r="D308" s="194"/>
      <c r="E308" s="194"/>
      <c r="F308" s="382"/>
      <c r="G308" s="382"/>
      <c r="H308" s="382"/>
      <c r="I308" s="379"/>
    </row>
    <row r="309" spans="1:9" x14ac:dyDescent="0.25">
      <c r="A309" s="562"/>
      <c r="B309" s="427"/>
      <c r="C309" s="138" t="s">
        <v>406</v>
      </c>
      <c r="D309" s="194"/>
      <c r="E309" s="194"/>
      <c r="F309" s="382"/>
      <c r="G309" s="382"/>
      <c r="H309" s="382"/>
      <c r="I309" s="379"/>
    </row>
    <row r="310" spans="1:9" x14ac:dyDescent="0.25">
      <c r="A310" s="562"/>
      <c r="B310" s="427"/>
      <c r="C310" s="155" t="s">
        <v>407</v>
      </c>
      <c r="D310" s="194"/>
      <c r="E310" s="194"/>
      <c r="F310" s="382"/>
      <c r="G310" s="382"/>
      <c r="H310" s="382"/>
      <c r="I310" s="379"/>
    </row>
    <row r="311" spans="1:9" x14ac:dyDescent="0.25">
      <c r="A311" s="562"/>
      <c r="B311" s="580" t="s">
        <v>937</v>
      </c>
      <c r="C311" s="154" t="s">
        <v>423</v>
      </c>
      <c r="D311" s="194"/>
      <c r="E311" s="194"/>
      <c r="F311" s="382"/>
      <c r="G311" s="382"/>
      <c r="H311" s="382"/>
      <c r="I311" s="379"/>
    </row>
    <row r="312" spans="1:9" x14ac:dyDescent="0.25">
      <c r="A312" s="562"/>
      <c r="B312" s="583"/>
      <c r="C312" s="138" t="s">
        <v>424</v>
      </c>
      <c r="D312" s="194"/>
      <c r="E312" s="194"/>
      <c r="F312" s="382"/>
      <c r="G312" s="382"/>
      <c r="H312" s="382"/>
      <c r="I312" s="379"/>
    </row>
    <row r="313" spans="1:9" ht="15.75" thickBot="1" x14ac:dyDescent="0.3">
      <c r="A313" s="563"/>
      <c r="B313" s="632"/>
      <c r="C313" s="140" t="s">
        <v>425</v>
      </c>
      <c r="D313" s="198"/>
      <c r="E313" s="198"/>
      <c r="F313" s="383"/>
      <c r="G313" s="383"/>
      <c r="H313" s="383"/>
      <c r="I313" s="380"/>
    </row>
  </sheetData>
  <sheetProtection algorithmName="SHA-512" hashValue="zwvC4QrQUNYcag2M+zomhdGLuxfVeYs9HYhEvEXo+++RhOxp3ldsltkJ/HnO3bahdlqsBGTvPc8FQohn6owz3Q==" saltValue="r7DuV5AuX8nD8Bi7rvBYcg==" spinCount="100000" sheet="1" objects="1" scenarios="1"/>
  <mergeCells count="546">
    <mergeCell ref="A140:A142"/>
    <mergeCell ref="L4:W4"/>
    <mergeCell ref="G239:G241"/>
    <mergeCell ref="B227:B229"/>
    <mergeCell ref="C203:C205"/>
    <mergeCell ref="C242:C244"/>
    <mergeCell ref="C278:C280"/>
    <mergeCell ref="C290:C292"/>
    <mergeCell ref="A32:A46"/>
    <mergeCell ref="A50:A64"/>
    <mergeCell ref="A68:A94"/>
    <mergeCell ref="A98:A139"/>
    <mergeCell ref="A143:A178"/>
    <mergeCell ref="A182:A187"/>
    <mergeCell ref="A278:A280"/>
    <mergeCell ref="B221:B223"/>
    <mergeCell ref="B215:B217"/>
    <mergeCell ref="B200:B202"/>
    <mergeCell ref="A188:A190"/>
    <mergeCell ref="F188:F190"/>
    <mergeCell ref="B176:B178"/>
    <mergeCell ref="F176:F178"/>
    <mergeCell ref="B164:B166"/>
    <mergeCell ref="F164:F166"/>
    <mergeCell ref="I305:I307"/>
    <mergeCell ref="I296:I298"/>
    <mergeCell ref="B299:B301"/>
    <mergeCell ref="F299:F301"/>
    <mergeCell ref="G299:G301"/>
    <mergeCell ref="H299:H301"/>
    <mergeCell ref="I299:I301"/>
    <mergeCell ref="B152:B154"/>
    <mergeCell ref="B308:B310"/>
    <mergeCell ref="F308:F310"/>
    <mergeCell ref="G308:G310"/>
    <mergeCell ref="B287:B289"/>
    <mergeCell ref="F287:F289"/>
    <mergeCell ref="G287:G289"/>
    <mergeCell ref="F278:F280"/>
    <mergeCell ref="G278:G280"/>
    <mergeCell ref="B266:B268"/>
    <mergeCell ref="F266:F268"/>
    <mergeCell ref="G266:G268"/>
    <mergeCell ref="F302:F304"/>
    <mergeCell ref="G302:G304"/>
    <mergeCell ref="B230:B232"/>
    <mergeCell ref="F230:F232"/>
    <mergeCell ref="G230:G232"/>
    <mergeCell ref="A293:A313"/>
    <mergeCell ref="B293:B295"/>
    <mergeCell ref="F293:F295"/>
    <mergeCell ref="G293:G295"/>
    <mergeCell ref="H293:H295"/>
    <mergeCell ref="I293:I295"/>
    <mergeCell ref="B296:B298"/>
    <mergeCell ref="F296:F298"/>
    <mergeCell ref="G296:G298"/>
    <mergeCell ref="H296:H298"/>
    <mergeCell ref="H308:H310"/>
    <mergeCell ref="I308:I310"/>
    <mergeCell ref="B311:B313"/>
    <mergeCell ref="F311:F313"/>
    <mergeCell ref="G311:G313"/>
    <mergeCell ref="H311:H313"/>
    <mergeCell ref="I311:I313"/>
    <mergeCell ref="B302:B304"/>
    <mergeCell ref="H302:H304"/>
    <mergeCell ref="I302:I304"/>
    <mergeCell ref="B305:B307"/>
    <mergeCell ref="F305:F307"/>
    <mergeCell ref="G305:G307"/>
    <mergeCell ref="H305:H307"/>
    <mergeCell ref="I287:I289"/>
    <mergeCell ref="A290:A292"/>
    <mergeCell ref="F290:F292"/>
    <mergeCell ref="G290:G292"/>
    <mergeCell ref="H290:H292"/>
    <mergeCell ref="I290:I292"/>
    <mergeCell ref="I281:I283"/>
    <mergeCell ref="B284:B286"/>
    <mergeCell ref="F284:F286"/>
    <mergeCell ref="G284:G286"/>
    <mergeCell ref="H284:H286"/>
    <mergeCell ref="I284:I286"/>
    <mergeCell ref="H278:H280"/>
    <mergeCell ref="I278:I280"/>
    <mergeCell ref="A281:A289"/>
    <mergeCell ref="B281:B283"/>
    <mergeCell ref="F281:F283"/>
    <mergeCell ref="G281:G283"/>
    <mergeCell ref="H281:H283"/>
    <mergeCell ref="B272:B274"/>
    <mergeCell ref="F272:F274"/>
    <mergeCell ref="G272:G274"/>
    <mergeCell ref="H272:H274"/>
    <mergeCell ref="I272:I274"/>
    <mergeCell ref="B275:B277"/>
    <mergeCell ref="F275:F277"/>
    <mergeCell ref="G275:G277"/>
    <mergeCell ref="H275:H277"/>
    <mergeCell ref="I275:I277"/>
    <mergeCell ref="A245:A277"/>
    <mergeCell ref="B245:B247"/>
    <mergeCell ref="F245:F247"/>
    <mergeCell ref="G245:G247"/>
    <mergeCell ref="H245:H247"/>
    <mergeCell ref="I245:I247"/>
    <mergeCell ref="H287:H289"/>
    <mergeCell ref="H266:H268"/>
    <mergeCell ref="I266:I268"/>
    <mergeCell ref="B269:B271"/>
    <mergeCell ref="F269:F271"/>
    <mergeCell ref="G269:G271"/>
    <mergeCell ref="H269:H271"/>
    <mergeCell ref="I269:I271"/>
    <mergeCell ref="B260:B262"/>
    <mergeCell ref="F260:F262"/>
    <mergeCell ref="G260:G262"/>
    <mergeCell ref="H260:H262"/>
    <mergeCell ref="I260:I262"/>
    <mergeCell ref="B263:B265"/>
    <mergeCell ref="F263:F265"/>
    <mergeCell ref="G263:G265"/>
    <mergeCell ref="H263:H265"/>
    <mergeCell ref="I263:I265"/>
    <mergeCell ref="H254:H256"/>
    <mergeCell ref="I254:I256"/>
    <mergeCell ref="B257:B259"/>
    <mergeCell ref="F257:F259"/>
    <mergeCell ref="G257:G259"/>
    <mergeCell ref="H257:H259"/>
    <mergeCell ref="I257:I259"/>
    <mergeCell ref="I248:I250"/>
    <mergeCell ref="B251:B253"/>
    <mergeCell ref="F251:F253"/>
    <mergeCell ref="G251:G253"/>
    <mergeCell ref="H251:H253"/>
    <mergeCell ref="I251:I253"/>
    <mergeCell ref="B248:B250"/>
    <mergeCell ref="F248:F250"/>
    <mergeCell ref="G248:G250"/>
    <mergeCell ref="H248:H250"/>
    <mergeCell ref="B254:B256"/>
    <mergeCell ref="F254:F256"/>
    <mergeCell ref="G254:G256"/>
    <mergeCell ref="H230:H232"/>
    <mergeCell ref="I230:I232"/>
    <mergeCell ref="H239:H241"/>
    <mergeCell ref="I239:I241"/>
    <mergeCell ref="A242:A244"/>
    <mergeCell ref="F242:F244"/>
    <mergeCell ref="G242:G244"/>
    <mergeCell ref="H242:H244"/>
    <mergeCell ref="I242:I244"/>
    <mergeCell ref="B233:B235"/>
    <mergeCell ref="F233:F235"/>
    <mergeCell ref="G233:G235"/>
    <mergeCell ref="H233:H235"/>
    <mergeCell ref="I233:I235"/>
    <mergeCell ref="B236:B238"/>
    <mergeCell ref="F236:F238"/>
    <mergeCell ref="G236:G238"/>
    <mergeCell ref="H236:H238"/>
    <mergeCell ref="I236:I238"/>
    <mergeCell ref="B239:B241"/>
    <mergeCell ref="F239:F241"/>
    <mergeCell ref="H224:H226"/>
    <mergeCell ref="I224:I226"/>
    <mergeCell ref="F227:F229"/>
    <mergeCell ref="G227:G229"/>
    <mergeCell ref="H227:H229"/>
    <mergeCell ref="I227:I229"/>
    <mergeCell ref="I215:I217"/>
    <mergeCell ref="B218:B220"/>
    <mergeCell ref="F218:F220"/>
    <mergeCell ref="G218:G220"/>
    <mergeCell ref="H218:H220"/>
    <mergeCell ref="I218:I220"/>
    <mergeCell ref="F221:F223"/>
    <mergeCell ref="G221:G223"/>
    <mergeCell ref="H221:H223"/>
    <mergeCell ref="I221:I223"/>
    <mergeCell ref="B224:B226"/>
    <mergeCell ref="F224:F226"/>
    <mergeCell ref="G224:G226"/>
    <mergeCell ref="A203:A205"/>
    <mergeCell ref="F203:F205"/>
    <mergeCell ref="G203:G205"/>
    <mergeCell ref="H203:H205"/>
    <mergeCell ref="I203:I205"/>
    <mergeCell ref="I209:I211"/>
    <mergeCell ref="B212:B214"/>
    <mergeCell ref="F212:F214"/>
    <mergeCell ref="G212:G214"/>
    <mergeCell ref="H212:H214"/>
    <mergeCell ref="I212:I214"/>
    <mergeCell ref="A206:A241"/>
    <mergeCell ref="B206:B208"/>
    <mergeCell ref="F206:F208"/>
    <mergeCell ref="G206:G208"/>
    <mergeCell ref="H206:H208"/>
    <mergeCell ref="I206:I208"/>
    <mergeCell ref="B209:B211"/>
    <mergeCell ref="F209:F211"/>
    <mergeCell ref="G209:G211"/>
    <mergeCell ref="H209:H211"/>
    <mergeCell ref="F215:F217"/>
    <mergeCell ref="G215:G217"/>
    <mergeCell ref="H215:H217"/>
    <mergeCell ref="I194:I196"/>
    <mergeCell ref="B197:B199"/>
    <mergeCell ref="F197:F199"/>
    <mergeCell ref="G197:G199"/>
    <mergeCell ref="H197:H199"/>
    <mergeCell ref="I197:I199"/>
    <mergeCell ref="A191:A202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F200:F202"/>
    <mergeCell ref="G200:G202"/>
    <mergeCell ref="H200:H202"/>
    <mergeCell ref="I200:I202"/>
    <mergeCell ref="H188:H190"/>
    <mergeCell ref="I188:I190"/>
    <mergeCell ref="C188:C190"/>
    <mergeCell ref="B182:B184"/>
    <mergeCell ref="F182:F184"/>
    <mergeCell ref="G182:G184"/>
    <mergeCell ref="H182:H184"/>
    <mergeCell ref="I182:I184"/>
    <mergeCell ref="G185:G187"/>
    <mergeCell ref="H185:H187"/>
    <mergeCell ref="I185:I187"/>
    <mergeCell ref="B185:B187"/>
    <mergeCell ref="G188:G190"/>
    <mergeCell ref="F185:F187"/>
    <mergeCell ref="H176:H178"/>
    <mergeCell ref="I176:I178"/>
    <mergeCell ref="A179:A181"/>
    <mergeCell ref="F179:F181"/>
    <mergeCell ref="G179:G181"/>
    <mergeCell ref="H179:H181"/>
    <mergeCell ref="I179:I181"/>
    <mergeCell ref="B170:B172"/>
    <mergeCell ref="F170:F172"/>
    <mergeCell ref="G170:G172"/>
    <mergeCell ref="H170:H172"/>
    <mergeCell ref="I170:I172"/>
    <mergeCell ref="B173:B175"/>
    <mergeCell ref="F173:F175"/>
    <mergeCell ref="G173:G175"/>
    <mergeCell ref="H173:H175"/>
    <mergeCell ref="I173:I175"/>
    <mergeCell ref="C179:C181"/>
    <mergeCell ref="G176:G178"/>
    <mergeCell ref="H164:H166"/>
    <mergeCell ref="I164:I166"/>
    <mergeCell ref="B167:B169"/>
    <mergeCell ref="F167:F169"/>
    <mergeCell ref="G167:G169"/>
    <mergeCell ref="H167:H169"/>
    <mergeCell ref="I167:I169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G164:G166"/>
    <mergeCell ref="H152:H154"/>
    <mergeCell ref="I152:I154"/>
    <mergeCell ref="B155:B157"/>
    <mergeCell ref="F155:F157"/>
    <mergeCell ref="G155:G157"/>
    <mergeCell ref="H155:H157"/>
    <mergeCell ref="I155:I157"/>
    <mergeCell ref="B146:B148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F152:F154"/>
    <mergeCell ref="G152:G154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I143:I145"/>
    <mergeCell ref="C140:C142"/>
    <mergeCell ref="B134:B136"/>
    <mergeCell ref="F134:F136"/>
    <mergeCell ref="G134:G136"/>
    <mergeCell ref="H134:H136"/>
    <mergeCell ref="I134:I136"/>
    <mergeCell ref="B137:B139"/>
    <mergeCell ref="F137:F139"/>
    <mergeCell ref="G137:G139"/>
    <mergeCell ref="H137:H139"/>
    <mergeCell ref="I137:I139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H131:H133"/>
    <mergeCell ref="I131:I133"/>
    <mergeCell ref="B122:B124"/>
    <mergeCell ref="F122:F124"/>
    <mergeCell ref="G122:G124"/>
    <mergeCell ref="H122:H124"/>
    <mergeCell ref="I122:I124"/>
    <mergeCell ref="B125:B127"/>
    <mergeCell ref="F125:F127"/>
    <mergeCell ref="G125:G127"/>
    <mergeCell ref="H125:H127"/>
    <mergeCell ref="I125:I127"/>
    <mergeCell ref="B116:B118"/>
    <mergeCell ref="F116:F118"/>
    <mergeCell ref="G116:G118"/>
    <mergeCell ref="H116:H118"/>
    <mergeCell ref="I116:I118"/>
    <mergeCell ref="B119:B121"/>
    <mergeCell ref="F119:F121"/>
    <mergeCell ref="G119:G121"/>
    <mergeCell ref="H119:H121"/>
    <mergeCell ref="I119:I121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B104:B106"/>
    <mergeCell ref="F104:F106"/>
    <mergeCell ref="G104:G106"/>
    <mergeCell ref="H104:H106"/>
    <mergeCell ref="I104:I106"/>
    <mergeCell ref="B107:B109"/>
    <mergeCell ref="F107:F109"/>
    <mergeCell ref="G107:G109"/>
    <mergeCell ref="H107:H109"/>
    <mergeCell ref="I107:I109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I101:I103"/>
    <mergeCell ref="B92:B94"/>
    <mergeCell ref="F92:F94"/>
    <mergeCell ref="G92:G94"/>
    <mergeCell ref="H92:H94"/>
    <mergeCell ref="I92:I94"/>
    <mergeCell ref="A95:A97"/>
    <mergeCell ref="F95:F97"/>
    <mergeCell ref="G95:G97"/>
    <mergeCell ref="H95:H97"/>
    <mergeCell ref="I95:I97"/>
    <mergeCell ref="C95:C97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62:B64"/>
    <mergeCell ref="F62:F64"/>
    <mergeCell ref="G62:G64"/>
    <mergeCell ref="H62:H64"/>
    <mergeCell ref="I62:I64"/>
    <mergeCell ref="A65:A67"/>
    <mergeCell ref="F65:F67"/>
    <mergeCell ref="G65:G67"/>
    <mergeCell ref="H65:H67"/>
    <mergeCell ref="I65:I67"/>
    <mergeCell ref="C65:C67"/>
    <mergeCell ref="B56:B58"/>
    <mergeCell ref="F56:F58"/>
    <mergeCell ref="G56:G58"/>
    <mergeCell ref="H56:H58"/>
    <mergeCell ref="I56:I58"/>
    <mergeCell ref="B59:B61"/>
    <mergeCell ref="F59:F61"/>
    <mergeCell ref="G59:G61"/>
    <mergeCell ref="H59:H61"/>
    <mergeCell ref="I59:I61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44:B46"/>
    <mergeCell ref="F44:F46"/>
    <mergeCell ref="G44:G46"/>
    <mergeCell ref="H44:H46"/>
    <mergeCell ref="I44:I46"/>
    <mergeCell ref="A47:A49"/>
    <mergeCell ref="F47:F49"/>
    <mergeCell ref="G47:G49"/>
    <mergeCell ref="H47:H49"/>
    <mergeCell ref="I47:I49"/>
    <mergeCell ref="C47:C49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C29:C31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F14:F16"/>
    <mergeCell ref="G14:G16"/>
    <mergeCell ref="H14:H16"/>
    <mergeCell ref="I14:I16"/>
    <mergeCell ref="B17:B19"/>
    <mergeCell ref="F17:F19"/>
    <mergeCell ref="G17:G19"/>
    <mergeCell ref="H17:H19"/>
    <mergeCell ref="I17:I19"/>
    <mergeCell ref="B1:F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28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B1:J4"/>
  <sheetViews>
    <sheetView topLeftCell="A4" workbookViewId="0">
      <selection activeCell="G5" sqref="G5"/>
    </sheetView>
  </sheetViews>
  <sheetFormatPr defaultRowHeight="15" x14ac:dyDescent="0.25"/>
  <cols>
    <col min="2" max="2" width="23.28515625" customWidth="1"/>
    <col min="4" max="4" width="10.7109375" customWidth="1"/>
    <col min="5" max="5" width="11.140625" customWidth="1"/>
    <col min="6" max="6" width="12.5703125" customWidth="1"/>
    <col min="7" max="7" width="18.140625" customWidth="1"/>
    <col min="8" max="8" width="14.85546875" customWidth="1"/>
    <col min="9" max="9" width="10.85546875" customWidth="1"/>
    <col min="10" max="10" width="17" customWidth="1"/>
  </cols>
  <sheetData>
    <row r="1" spans="2:10" x14ac:dyDescent="0.25">
      <c r="B1" s="646" t="s">
        <v>1030</v>
      </c>
      <c r="C1" s="647"/>
      <c r="D1" s="647"/>
      <c r="E1" s="647"/>
      <c r="F1" s="647"/>
      <c r="G1" s="647"/>
      <c r="H1" s="647"/>
      <c r="I1" s="647"/>
      <c r="J1" s="648"/>
    </row>
    <row r="2" spans="2:10" ht="45" x14ac:dyDescent="0.25">
      <c r="B2" s="139"/>
      <c r="C2" s="106" t="s">
        <v>1038</v>
      </c>
      <c r="D2" s="106" t="s">
        <v>1031</v>
      </c>
      <c r="E2" s="106" t="s">
        <v>1032</v>
      </c>
      <c r="F2" s="106" t="s">
        <v>1033</v>
      </c>
      <c r="G2" s="106" t="s">
        <v>1034</v>
      </c>
      <c r="H2" s="106" t="s">
        <v>1035</v>
      </c>
      <c r="I2" s="106" t="s">
        <v>1036</v>
      </c>
      <c r="J2" s="106" t="s">
        <v>1037</v>
      </c>
    </row>
    <row r="3" spans="2:10" x14ac:dyDescent="0.25">
      <c r="B3" s="139" t="s">
        <v>1028</v>
      </c>
      <c r="C3" s="209">
        <f>'ИТОГ "Знание"'!M3</f>
        <v>0</v>
      </c>
      <c r="D3" s="209">
        <f>'ИТОГ "ЗДОРОВЬЕ"'!M3</f>
        <v>0</v>
      </c>
      <c r="E3" s="209">
        <f>'ИТОГ "ТВОРЧЕСТВО"'!M3</f>
        <v>0</v>
      </c>
      <c r="F3" s="209">
        <f>'ИТОГ "ВОСПИТАНИЕ"'!M2</f>
        <v>0</v>
      </c>
      <c r="G3" s="209">
        <f>'ИТОГ "Профориентация"'!M3</f>
        <v>0</v>
      </c>
      <c r="H3" s="209">
        <f>'ИТОГ«Учитель.Школьная команда»'!M3</f>
        <v>0</v>
      </c>
      <c r="I3" s="209">
        <f>'ИТОГ "Школьный климат"'!M3</f>
        <v>0</v>
      </c>
      <c r="J3" s="209">
        <f>'ИТОГ "Образовательная среда"'!M3</f>
        <v>0</v>
      </c>
    </row>
    <row r="4" spans="2:10" x14ac:dyDescent="0.25">
      <c r="B4" s="139" t="s">
        <v>1029</v>
      </c>
      <c r="C4" s="209">
        <f>'ИТОГ "Знание"'!O3</f>
        <v>0</v>
      </c>
      <c r="D4" s="209">
        <f>'ИТОГ "ЗДОРОВЬЕ"'!O3</f>
        <v>0</v>
      </c>
      <c r="E4" s="209">
        <f>'ИТОГ "ТВОРЧЕСТВО"'!O3</f>
        <v>0</v>
      </c>
      <c r="F4" s="209">
        <f>'ИТОГ "ВОСПИТАНИЕ"'!O2</f>
        <v>0</v>
      </c>
      <c r="G4" s="209">
        <f>'ИТОГ "Профориентация"'!O3</f>
        <v>0</v>
      </c>
      <c r="H4" s="209">
        <f>'ИТОГ«Учитель.Школьная команда»'!O3</f>
        <v>0</v>
      </c>
      <c r="I4" s="209">
        <f>'ИТОГ "Школьный климат"'!O3</f>
        <v>0</v>
      </c>
      <c r="J4" s="209">
        <f>'ИТОГ "Образовательная среда"'!O3</f>
        <v>0</v>
      </c>
    </row>
  </sheetData>
  <sheetProtection algorithmName="SHA-512" hashValue="p/9gpnVCCIjJ+SvWFo7fmSn6KiD7LGIH6yt6Bg0A+kCoiUFX2XXbb7iICF6f/OzjbzqugABRhBRIo8Te78V8zQ==" saltValue="Q57iu2zOCcbjuLiqT3B7vg==" spinCount="100000" sheet="1" objects="1" scenarios="1"/>
  <mergeCells count="1">
    <mergeCell ref="B1:J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D48"/>
  <sheetViews>
    <sheetView workbookViewId="0">
      <selection activeCell="B12" sqref="B12"/>
    </sheetView>
  </sheetViews>
  <sheetFormatPr defaultRowHeight="15" x14ac:dyDescent="0.25"/>
  <cols>
    <col min="1" max="1" width="51.85546875" customWidth="1"/>
    <col min="2" max="2" width="58.7109375" customWidth="1"/>
    <col min="3" max="3" width="52.7109375" customWidth="1"/>
    <col min="4" max="4" width="51.85546875" customWidth="1"/>
  </cols>
  <sheetData>
    <row r="1" spans="1:4" ht="33" customHeight="1" thickBot="1" x14ac:dyDescent="0.3">
      <c r="A1" s="650" t="s">
        <v>323</v>
      </c>
      <c r="B1" s="650"/>
      <c r="C1" s="650"/>
      <c r="D1" s="650"/>
    </row>
    <row r="2" spans="1:4" x14ac:dyDescent="0.25">
      <c r="A2" s="83" t="s">
        <v>300</v>
      </c>
      <c r="B2" s="83" t="s">
        <v>301</v>
      </c>
      <c r="C2" s="83" t="s">
        <v>302</v>
      </c>
      <c r="D2" s="87" t="s">
        <v>303</v>
      </c>
    </row>
    <row r="3" spans="1:4" x14ac:dyDescent="0.25">
      <c r="A3" s="84" t="s">
        <v>304</v>
      </c>
      <c r="B3" s="85" t="s">
        <v>1171</v>
      </c>
      <c r="C3" s="85" t="s">
        <v>1172</v>
      </c>
      <c r="D3" s="86" t="s">
        <v>1173</v>
      </c>
    </row>
    <row r="4" spans="1:4" x14ac:dyDescent="0.25">
      <c r="A4" s="84" t="s">
        <v>305</v>
      </c>
      <c r="B4" s="85" t="s">
        <v>306</v>
      </c>
      <c r="C4" s="85" t="s">
        <v>1174</v>
      </c>
      <c r="D4" s="86" t="s">
        <v>1175</v>
      </c>
    </row>
    <row r="5" spans="1:4" x14ac:dyDescent="0.25">
      <c r="A5" s="84" t="s">
        <v>307</v>
      </c>
      <c r="B5" s="85" t="s">
        <v>308</v>
      </c>
      <c r="C5" s="85" t="s">
        <v>309</v>
      </c>
      <c r="D5" s="86" t="s">
        <v>310</v>
      </c>
    </row>
    <row r="6" spans="1:4" x14ac:dyDescent="0.25">
      <c r="A6" s="84" t="s">
        <v>311</v>
      </c>
      <c r="B6" s="85" t="s">
        <v>1176</v>
      </c>
      <c r="C6" s="85" t="s">
        <v>1177</v>
      </c>
      <c r="D6" s="86" t="s">
        <v>1178</v>
      </c>
    </row>
    <row r="7" spans="1:4" x14ac:dyDescent="0.25">
      <c r="A7" s="84" t="s">
        <v>312</v>
      </c>
      <c r="B7" s="85">
        <v>0</v>
      </c>
      <c r="C7" s="85">
        <v>1</v>
      </c>
      <c r="D7" s="86">
        <v>1</v>
      </c>
    </row>
    <row r="8" spans="1:4" x14ac:dyDescent="0.25">
      <c r="A8" s="84" t="s">
        <v>314</v>
      </c>
      <c r="B8" s="85" t="s">
        <v>1179</v>
      </c>
      <c r="C8" s="85" t="s">
        <v>1180</v>
      </c>
      <c r="D8" s="86" t="s">
        <v>310</v>
      </c>
    </row>
    <row r="9" spans="1:4" x14ac:dyDescent="0.25">
      <c r="A9" s="84" t="s">
        <v>315</v>
      </c>
      <c r="B9" s="85" t="s">
        <v>1181</v>
      </c>
      <c r="C9" s="85" t="s">
        <v>313</v>
      </c>
      <c r="D9" s="86" t="s">
        <v>1182</v>
      </c>
    </row>
    <row r="10" spans="1:4" x14ac:dyDescent="0.25">
      <c r="A10" s="84" t="s">
        <v>316</v>
      </c>
      <c r="B10" s="85" t="s">
        <v>317</v>
      </c>
      <c r="C10" s="85" t="s">
        <v>318</v>
      </c>
      <c r="D10" s="86" t="s">
        <v>1183</v>
      </c>
    </row>
    <row r="11" spans="1:4" x14ac:dyDescent="0.25">
      <c r="A11" s="654" t="s">
        <v>319</v>
      </c>
      <c r="B11" s="92" t="s">
        <v>1206</v>
      </c>
      <c r="C11" s="92" t="s">
        <v>1207</v>
      </c>
      <c r="D11" s="93" t="s">
        <v>1208</v>
      </c>
    </row>
    <row r="12" spans="1:4" ht="86.25" thickBot="1" x14ac:dyDescent="0.3">
      <c r="A12" s="655"/>
      <c r="B12" s="94" t="s">
        <v>1184</v>
      </c>
      <c r="C12" s="94" t="s">
        <v>327</v>
      </c>
      <c r="D12" s="95" t="s">
        <v>328</v>
      </c>
    </row>
    <row r="14" spans="1:4" ht="15.75" thickBot="1" x14ac:dyDescent="0.3"/>
    <row r="15" spans="1:4" ht="20.25" x14ac:dyDescent="0.25">
      <c r="A15" s="81" t="s">
        <v>330</v>
      </c>
      <c r="B15" s="82" t="s">
        <v>324</v>
      </c>
      <c r="C15" s="81" t="s">
        <v>331</v>
      </c>
      <c r="D15" s="82" t="s">
        <v>324</v>
      </c>
    </row>
    <row r="16" spans="1:4" ht="39" customHeight="1" x14ac:dyDescent="0.25">
      <c r="A16" s="651" t="s">
        <v>304</v>
      </c>
      <c r="B16" s="652"/>
      <c r="C16" s="651" t="s">
        <v>305</v>
      </c>
      <c r="D16" s="652"/>
    </row>
    <row r="17" spans="1:4" x14ac:dyDescent="0.25">
      <c r="A17" s="15" t="s">
        <v>4</v>
      </c>
      <c r="B17" s="10">
        <v>13</v>
      </c>
      <c r="C17" s="15" t="s">
        <v>101</v>
      </c>
      <c r="D17" s="10">
        <v>7</v>
      </c>
    </row>
    <row r="18" spans="1:4" ht="30.75" thickBot="1" x14ac:dyDescent="0.3">
      <c r="A18" s="15" t="s">
        <v>27</v>
      </c>
      <c r="B18" s="10">
        <v>5</v>
      </c>
      <c r="C18" s="16" t="s">
        <v>111</v>
      </c>
      <c r="D18" s="9">
        <v>17</v>
      </c>
    </row>
    <row r="19" spans="1:4" ht="30.75" thickBot="1" x14ac:dyDescent="0.3">
      <c r="A19" s="15" t="s">
        <v>40</v>
      </c>
      <c r="B19" s="10">
        <v>4</v>
      </c>
      <c r="C19" s="99" t="s">
        <v>325</v>
      </c>
      <c r="D19" s="98">
        <f>SUM(D17:D18)</f>
        <v>24</v>
      </c>
    </row>
    <row r="20" spans="1:4" ht="49.5" customHeight="1" thickBot="1" x14ac:dyDescent="0.3">
      <c r="A20" s="16" t="s">
        <v>61</v>
      </c>
      <c r="B20" s="9">
        <v>24</v>
      </c>
      <c r="C20" s="653" t="s">
        <v>311</v>
      </c>
      <c r="D20" s="312"/>
    </row>
    <row r="21" spans="1:4" ht="15.75" thickBot="1" x14ac:dyDescent="0.3">
      <c r="A21" s="97" t="s">
        <v>325</v>
      </c>
      <c r="B21" s="98">
        <f>SUM(B17:B20)</f>
        <v>46</v>
      </c>
      <c r="C21" s="4" t="s">
        <v>179</v>
      </c>
      <c r="D21" s="10">
        <v>15</v>
      </c>
    </row>
    <row r="22" spans="1:4" ht="15.75" thickBot="1" x14ac:dyDescent="0.3">
      <c r="A22" s="653" t="s">
        <v>307</v>
      </c>
      <c r="B22" s="312"/>
      <c r="C22" s="6" t="s">
        <v>195</v>
      </c>
      <c r="D22" s="9">
        <v>6</v>
      </c>
    </row>
    <row r="23" spans="1:4" ht="15.75" thickBot="1" x14ac:dyDescent="0.3">
      <c r="A23" s="4" t="s">
        <v>133</v>
      </c>
      <c r="B23" s="10">
        <v>17</v>
      </c>
      <c r="C23" s="97" t="s">
        <v>325</v>
      </c>
      <c r="D23" s="98">
        <f>SUM(D21:D22)</f>
        <v>21</v>
      </c>
    </row>
    <row r="24" spans="1:4" ht="15.75" thickBot="1" x14ac:dyDescent="0.3">
      <c r="A24" s="6" t="s">
        <v>159</v>
      </c>
      <c r="B24" s="9">
        <v>12</v>
      </c>
      <c r="C24" s="656" t="s">
        <v>312</v>
      </c>
      <c r="D24" s="657"/>
    </row>
    <row r="25" spans="1:4" ht="15.75" thickBot="1" x14ac:dyDescent="0.3">
      <c r="A25" s="97" t="s">
        <v>325</v>
      </c>
      <c r="B25" s="98">
        <f>B23+B24</f>
        <v>29</v>
      </c>
      <c r="C25" s="79" t="s">
        <v>204</v>
      </c>
      <c r="D25" s="98">
        <v>1</v>
      </c>
    </row>
    <row r="26" spans="1:4" ht="15.75" thickBot="1" x14ac:dyDescent="0.3">
      <c r="C26" s="30"/>
      <c r="D26" s="30"/>
    </row>
    <row r="27" spans="1:4" ht="20.25" x14ac:dyDescent="0.25">
      <c r="A27" s="81" t="s">
        <v>329</v>
      </c>
      <c r="B27" s="89" t="s">
        <v>324</v>
      </c>
      <c r="C27" s="81" t="s">
        <v>329</v>
      </c>
      <c r="D27" s="82" t="s">
        <v>324</v>
      </c>
    </row>
    <row r="28" spans="1:4" x14ac:dyDescent="0.25">
      <c r="A28" s="658" t="s">
        <v>314</v>
      </c>
      <c r="B28" s="659"/>
      <c r="C28" s="658" t="s">
        <v>316</v>
      </c>
      <c r="D28" s="662"/>
    </row>
    <row r="29" spans="1:4" x14ac:dyDescent="0.25">
      <c r="A29" s="31" t="s">
        <v>208</v>
      </c>
      <c r="B29" s="90">
        <v>2</v>
      </c>
      <c r="C29" s="31" t="s">
        <v>320</v>
      </c>
      <c r="D29" s="10">
        <v>14</v>
      </c>
    </row>
    <row r="30" spans="1:4" ht="30" x14ac:dyDescent="0.25">
      <c r="A30" s="31" t="s">
        <v>215</v>
      </c>
      <c r="B30" s="91">
        <v>8</v>
      </c>
      <c r="C30" s="31" t="s">
        <v>333</v>
      </c>
      <c r="D30" s="10">
        <v>2</v>
      </c>
    </row>
    <row r="31" spans="1:4" x14ac:dyDescent="0.25">
      <c r="A31" s="31" t="s">
        <v>229</v>
      </c>
      <c r="B31" s="91">
        <v>18</v>
      </c>
      <c r="C31" s="31" t="s">
        <v>332</v>
      </c>
      <c r="D31" s="10">
        <v>3</v>
      </c>
    </row>
    <row r="32" spans="1:4" ht="15.75" thickBot="1" x14ac:dyDescent="0.3">
      <c r="A32" s="100" t="s">
        <v>325</v>
      </c>
      <c r="B32" s="96">
        <f>SUM(B29:B31)</f>
        <v>28</v>
      </c>
      <c r="C32" s="32" t="s">
        <v>322</v>
      </c>
      <c r="D32" s="9">
        <v>2</v>
      </c>
    </row>
    <row r="33" spans="1:4" ht="15.75" thickBot="1" x14ac:dyDescent="0.3">
      <c r="A33" s="660" t="s">
        <v>315</v>
      </c>
      <c r="B33" s="661"/>
      <c r="C33" s="97" t="s">
        <v>325</v>
      </c>
      <c r="D33" s="98">
        <f>SUM(D29:D32)</f>
        <v>21</v>
      </c>
    </row>
    <row r="34" spans="1:4" ht="30.75" thickBot="1" x14ac:dyDescent="0.3">
      <c r="A34" s="57" t="s">
        <v>253</v>
      </c>
      <c r="B34" s="88">
        <v>16</v>
      </c>
      <c r="C34" s="30"/>
      <c r="D34" s="30"/>
    </row>
    <row r="35" spans="1:4" x14ac:dyDescent="0.25">
      <c r="A35" s="30"/>
      <c r="B35" s="30"/>
      <c r="C35" s="30"/>
      <c r="D35" s="30"/>
    </row>
    <row r="36" spans="1:4" ht="18.75" x14ac:dyDescent="0.3">
      <c r="A36" s="663" t="s">
        <v>391</v>
      </c>
      <c r="B36" s="663"/>
      <c r="C36" s="663"/>
      <c r="D36" s="663"/>
    </row>
    <row r="37" spans="1:4" ht="41.25" customHeight="1" x14ac:dyDescent="0.25">
      <c r="A37" s="649" t="s">
        <v>334</v>
      </c>
      <c r="B37" s="649"/>
      <c r="C37" s="649"/>
      <c r="D37" s="649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</sheetData>
  <sheetProtection algorithmName="SHA-512" hashValue="uIjcYHIQOgb2I4NKnpnejMN+151XbREV/rEnOGHnRYlWNuns+74m4MCzAVHqEFWW0Fp2r3AgjB0s8pCqYJX6/w==" saltValue="XQ0PSPtf6Y+oeYB+oE0Zjw==" spinCount="100000" sheet="1" objects="1" scenarios="1"/>
  <mergeCells count="12">
    <mergeCell ref="A37:D37"/>
    <mergeCell ref="A1:D1"/>
    <mergeCell ref="A16:B16"/>
    <mergeCell ref="C16:D16"/>
    <mergeCell ref="C20:D20"/>
    <mergeCell ref="A22:B22"/>
    <mergeCell ref="A11:A12"/>
    <mergeCell ref="C24:D24"/>
    <mergeCell ref="A28:B28"/>
    <mergeCell ref="A33:B33"/>
    <mergeCell ref="C28:D28"/>
    <mergeCell ref="A36:D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B28"/>
  <sheetViews>
    <sheetView workbookViewId="0">
      <selection activeCell="B18" sqref="B18"/>
    </sheetView>
  </sheetViews>
  <sheetFormatPr defaultRowHeight="15" x14ac:dyDescent="0.25"/>
  <cols>
    <col min="1" max="1" width="85.85546875" style="30" bestFit="1" customWidth="1"/>
    <col min="2" max="2" width="29.28515625" style="40" customWidth="1"/>
    <col min="5" max="5" width="10" bestFit="1" customWidth="1"/>
  </cols>
  <sheetData>
    <row r="1" spans="1:2" ht="15.75" thickBot="1" x14ac:dyDescent="0.3">
      <c r="A1" s="107"/>
      <c r="B1" s="117" t="s">
        <v>392</v>
      </c>
    </row>
    <row r="2" spans="1:2" ht="19.5" thickBot="1" x14ac:dyDescent="0.3">
      <c r="A2" s="116" t="s">
        <v>3</v>
      </c>
      <c r="B2" s="122">
        <f>SUM(B3:B6)</f>
        <v>0</v>
      </c>
    </row>
    <row r="3" spans="1:2" x14ac:dyDescent="0.25">
      <c r="A3" s="108" t="s">
        <v>4</v>
      </c>
      <c r="B3" s="118">
        <f>'Образовательный процесс'!D18</f>
        <v>0</v>
      </c>
    </row>
    <row r="4" spans="1:2" x14ac:dyDescent="0.25">
      <c r="A4" s="106" t="s">
        <v>27</v>
      </c>
      <c r="B4" s="119">
        <f>ВСОКО!D16</f>
        <v>0</v>
      </c>
    </row>
    <row r="5" spans="1:2" x14ac:dyDescent="0.25">
      <c r="A5" s="106" t="s">
        <v>40</v>
      </c>
      <c r="B5" s="119">
        <f>'Образовательные интересы'!D11</f>
        <v>0</v>
      </c>
    </row>
    <row r="6" spans="1:2" ht="30.75" thickBot="1" x14ac:dyDescent="0.3">
      <c r="A6" s="107" t="s">
        <v>61</v>
      </c>
      <c r="B6" s="120">
        <f>'Инклюзивное образование'!D39</f>
        <v>0</v>
      </c>
    </row>
    <row r="7" spans="1:2" ht="19.5" thickBot="1" x14ac:dyDescent="0.3">
      <c r="A7" s="115" t="s">
        <v>100</v>
      </c>
      <c r="B7" s="123">
        <f>SUM(B8:B9)</f>
        <v>0</v>
      </c>
    </row>
    <row r="8" spans="1:2" x14ac:dyDescent="0.25">
      <c r="A8" s="108" t="s">
        <v>101</v>
      </c>
      <c r="B8" s="118">
        <f>'Здоровьесберегающая среда'!D16</f>
        <v>0</v>
      </c>
    </row>
    <row r="9" spans="1:2" ht="15.75" thickBot="1" x14ac:dyDescent="0.3">
      <c r="A9" s="107" t="s">
        <v>111</v>
      </c>
      <c r="B9" s="120">
        <f>'Физ-ра спорт'!D30</f>
        <v>0</v>
      </c>
    </row>
    <row r="10" spans="1:2" ht="19.5" thickBot="1" x14ac:dyDescent="0.3">
      <c r="A10" s="114" t="s">
        <v>134</v>
      </c>
      <c r="B10" s="124">
        <f>SUM(B11:B12)</f>
        <v>0</v>
      </c>
    </row>
    <row r="11" spans="1:2" x14ac:dyDescent="0.25">
      <c r="A11" s="108" t="s">
        <v>133</v>
      </c>
      <c r="B11" s="118">
        <f>'Развитие талантов'!D28</f>
        <v>0</v>
      </c>
    </row>
    <row r="12" spans="1:2" ht="15.75" thickBot="1" x14ac:dyDescent="0.3">
      <c r="A12" s="107" t="s">
        <v>159</v>
      </c>
      <c r="B12" s="120">
        <f>ШТО!D24</f>
        <v>0</v>
      </c>
    </row>
    <row r="13" spans="1:2" ht="19.5" thickBot="1" x14ac:dyDescent="0.3">
      <c r="A13" s="110" t="s">
        <v>178</v>
      </c>
      <c r="B13" s="125">
        <f>SUM(B14:B15)</f>
        <v>0</v>
      </c>
    </row>
    <row r="14" spans="1:2" x14ac:dyDescent="0.25">
      <c r="A14" s="108" t="s">
        <v>179</v>
      </c>
      <c r="B14" s="118">
        <f>'Воспитательная деятельность'!D27</f>
        <v>0</v>
      </c>
    </row>
    <row r="15" spans="1:2" ht="15.75" thickBot="1" x14ac:dyDescent="0.3">
      <c r="A15" s="107" t="s">
        <v>195</v>
      </c>
      <c r="B15" s="120">
        <f>'Самоуправление волонтерство'!D19</f>
        <v>0</v>
      </c>
    </row>
    <row r="16" spans="1:2" ht="19.5" thickBot="1" x14ac:dyDescent="0.3">
      <c r="A16" s="113" t="s">
        <v>326</v>
      </c>
      <c r="B16" s="126">
        <f>SUM(B17)</f>
        <v>0</v>
      </c>
    </row>
    <row r="17" spans="1:2" ht="15.75" thickBot="1" x14ac:dyDescent="0.3">
      <c r="A17" s="109" t="s">
        <v>204</v>
      </c>
      <c r="B17" s="121">
        <f>Профориентация!D7</f>
        <v>0</v>
      </c>
    </row>
    <row r="18" spans="1:2" ht="19.5" thickBot="1" x14ac:dyDescent="0.3">
      <c r="A18" s="207" t="s">
        <v>207</v>
      </c>
      <c r="B18" s="208">
        <f>SUM(B19:B21)</f>
        <v>0</v>
      </c>
    </row>
    <row r="19" spans="1:2" x14ac:dyDescent="0.25">
      <c r="A19" s="108" t="s">
        <v>208</v>
      </c>
      <c r="B19" s="118">
        <f>'Условия труда'!D9</f>
        <v>0</v>
      </c>
    </row>
    <row r="20" spans="1:2" x14ac:dyDescent="0.25">
      <c r="A20" s="106" t="s">
        <v>215</v>
      </c>
      <c r="B20" s="119">
        <f>'МС и наставничество'!D19</f>
        <v>0</v>
      </c>
    </row>
    <row r="21" spans="1:2" ht="15.75" thickBot="1" x14ac:dyDescent="0.3">
      <c r="A21" s="107" t="s">
        <v>229</v>
      </c>
      <c r="B21" s="120">
        <f>ПК!D29</f>
        <v>0</v>
      </c>
    </row>
    <row r="22" spans="1:2" ht="19.5" thickBot="1" x14ac:dyDescent="0.3">
      <c r="A22" s="112" t="s">
        <v>273</v>
      </c>
      <c r="B22" s="127">
        <f>SUM(B23)</f>
        <v>0</v>
      </c>
    </row>
    <row r="23" spans="1:2" ht="15.75" thickBot="1" x14ac:dyDescent="0.3">
      <c r="A23" s="109" t="s">
        <v>253</v>
      </c>
      <c r="B23" s="121">
        <f>'Школьный климат'!D35</f>
        <v>0</v>
      </c>
    </row>
    <row r="24" spans="1:2" ht="19.5" thickBot="1" x14ac:dyDescent="0.3">
      <c r="A24" s="111" t="s">
        <v>274</v>
      </c>
      <c r="B24" s="128">
        <f>SUM(B25:B27)</f>
        <v>0</v>
      </c>
    </row>
    <row r="25" spans="1:2" x14ac:dyDescent="0.25">
      <c r="A25" s="108" t="s">
        <v>320</v>
      </c>
      <c r="B25" s="118">
        <f>ЦОС!D26</f>
        <v>0</v>
      </c>
    </row>
    <row r="26" spans="1:2" x14ac:dyDescent="0.25">
      <c r="A26" s="106" t="s">
        <v>321</v>
      </c>
      <c r="B26" s="119">
        <f>'Пространство и ШПД'!D11</f>
        <v>0</v>
      </c>
    </row>
    <row r="27" spans="1:2" ht="15.75" thickBot="1" x14ac:dyDescent="0.3">
      <c r="A27" s="106" t="s">
        <v>322</v>
      </c>
      <c r="B27" s="120">
        <f>ГОУ!D9</f>
        <v>0</v>
      </c>
    </row>
    <row r="28" spans="1:2" ht="21.75" thickBot="1" x14ac:dyDescent="0.3">
      <c r="B28" s="129">
        <f>B2+B7+B10+B13+B16+B18+B22+B24</f>
        <v>0</v>
      </c>
    </row>
  </sheetData>
  <sheetProtection algorithmName="SHA-512" hashValue="9zc1gsgLMxnEOrdf5ZT+jebmF8nxEw4+jozvTVVOt0QEy27njxU6WKTOrg8gVkxoeCJe//04O+onkoquoVUXkQ==" saltValue="pZQwolWkzAz46wwsEZkEI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G11"/>
  <sheetViews>
    <sheetView workbookViewId="0">
      <selection activeCell="D1" sqref="D1:D10"/>
    </sheetView>
  </sheetViews>
  <sheetFormatPr defaultRowHeight="15" x14ac:dyDescent="0.25"/>
  <cols>
    <col min="1" max="1" width="81.85546875" customWidth="1"/>
    <col min="2" max="2" width="75.85546875" customWidth="1"/>
    <col min="3" max="3" width="15.140625" customWidth="1"/>
    <col min="4" max="4" width="19.5703125" customWidth="1"/>
    <col min="7" max="7" width="62.28515625" customWidth="1"/>
  </cols>
  <sheetData>
    <row r="1" spans="1:7" x14ac:dyDescent="0.25">
      <c r="A1" s="279" t="s">
        <v>14</v>
      </c>
      <c r="B1" s="280"/>
      <c r="C1" s="318"/>
      <c r="D1" s="284" t="s">
        <v>390</v>
      </c>
      <c r="E1" s="1"/>
      <c r="F1" s="1"/>
      <c r="G1" s="1"/>
    </row>
    <row r="2" spans="1:7" ht="18.75" x14ac:dyDescent="0.25">
      <c r="A2" s="319" t="s">
        <v>3</v>
      </c>
      <c r="B2" s="320"/>
      <c r="C2" s="321"/>
      <c r="D2" s="285"/>
      <c r="E2" s="1"/>
      <c r="F2" s="1"/>
      <c r="G2" s="1"/>
    </row>
    <row r="3" spans="1:7" ht="21" customHeight="1" thickBot="1" x14ac:dyDescent="0.3">
      <c r="A3" s="322" t="s">
        <v>40</v>
      </c>
      <c r="B3" s="323"/>
      <c r="C3" s="324"/>
      <c r="D3" s="285"/>
      <c r="E3" s="1"/>
      <c r="F3" s="1"/>
      <c r="G3" s="1"/>
    </row>
    <row r="4" spans="1:7" ht="29.25" thickBot="1" x14ac:dyDescent="0.3">
      <c r="A4" s="27" t="s">
        <v>0</v>
      </c>
      <c r="B4" s="28" t="s">
        <v>1</v>
      </c>
      <c r="C4" s="29" t="s">
        <v>2</v>
      </c>
      <c r="D4" s="317"/>
      <c r="E4" s="1"/>
      <c r="F4" s="1"/>
      <c r="G4" s="23" t="s">
        <v>21</v>
      </c>
    </row>
    <row r="5" spans="1:7" ht="30" x14ac:dyDescent="0.25">
      <c r="A5" s="282" t="s">
        <v>47</v>
      </c>
      <c r="B5" s="3" t="s">
        <v>44</v>
      </c>
      <c r="C5" s="8">
        <v>0</v>
      </c>
      <c r="D5" s="314"/>
      <c r="E5" s="1"/>
      <c r="F5" s="1"/>
      <c r="G5" s="33" t="s">
        <v>24</v>
      </c>
    </row>
    <row r="6" spans="1:7" ht="30" x14ac:dyDescent="0.25">
      <c r="A6" s="325"/>
      <c r="B6" s="2" t="s">
        <v>45</v>
      </c>
      <c r="C6" s="10">
        <v>1</v>
      </c>
      <c r="D6" s="315"/>
      <c r="E6" s="1"/>
      <c r="F6" s="1"/>
      <c r="G6" s="34"/>
    </row>
    <row r="7" spans="1:7" ht="30" x14ac:dyDescent="0.25">
      <c r="A7" s="325"/>
      <c r="B7" s="2" t="s">
        <v>46</v>
      </c>
      <c r="C7" s="10">
        <v>2</v>
      </c>
      <c r="D7" s="315"/>
      <c r="E7" s="1"/>
      <c r="F7" s="1"/>
      <c r="G7" s="35" t="s">
        <v>62</v>
      </c>
    </row>
    <row r="8" spans="1:7" ht="30.75" thickBot="1" x14ac:dyDescent="0.3">
      <c r="A8" s="326"/>
      <c r="B8" s="26" t="s">
        <v>41</v>
      </c>
      <c r="C8" s="9">
        <v>3</v>
      </c>
      <c r="D8" s="316"/>
      <c r="E8" s="1"/>
      <c r="F8" s="1"/>
      <c r="G8" s="34"/>
    </row>
    <row r="9" spans="1:7" ht="33" customHeight="1" x14ac:dyDescent="0.25">
      <c r="A9" s="282" t="s">
        <v>48</v>
      </c>
      <c r="B9" s="3" t="s">
        <v>49</v>
      </c>
      <c r="C9" s="8">
        <v>0</v>
      </c>
      <c r="D9" s="314"/>
      <c r="E9" s="1"/>
      <c r="F9" s="1"/>
      <c r="G9" s="33" t="s">
        <v>63</v>
      </c>
    </row>
    <row r="10" spans="1:7" ht="36" customHeight="1" thickBot="1" x14ac:dyDescent="0.3">
      <c r="A10" s="289"/>
      <c r="B10" s="5" t="s">
        <v>50</v>
      </c>
      <c r="C10" s="11">
        <v>1</v>
      </c>
      <c r="D10" s="316"/>
      <c r="E10" s="1"/>
      <c r="F10" s="1"/>
      <c r="G10" s="34"/>
    </row>
    <row r="11" spans="1:7" ht="15.75" thickBot="1" x14ac:dyDescent="0.3">
      <c r="A11" s="22"/>
      <c r="B11" s="12" t="s">
        <v>20</v>
      </c>
      <c r="C11" s="18">
        <f>C8+C10</f>
        <v>4</v>
      </c>
      <c r="D11" s="18">
        <f>IF(OR(D5=0),0,SUM(D5:D9))</f>
        <v>0</v>
      </c>
      <c r="E11" s="1"/>
      <c r="F11" s="1"/>
      <c r="G11" s="34"/>
    </row>
  </sheetData>
  <sheetProtection algorithmName="SHA-512" hashValue="6SbetYoGZFm6ikfhv3A73yElmMwdGTFeawwleTb7ou7ssgSHPHUIkSXcBFDD0CZj86f+RcfhTW9ChxXbl+P7DA==" saltValue="zxLw959PKqmZVuflZVf5gg==" spinCount="100000" sheet="1" objects="1" scenarios="1"/>
  <protectedRanges>
    <protectedRange sqref="D9:D10 D1:D8" name="Диапазон1"/>
  </protectedRanges>
  <mergeCells count="8">
    <mergeCell ref="D1:D4"/>
    <mergeCell ref="D5:D8"/>
    <mergeCell ref="D9:D10"/>
    <mergeCell ref="A9:A10"/>
    <mergeCell ref="A1:C1"/>
    <mergeCell ref="A2:C2"/>
    <mergeCell ref="A3:C3"/>
    <mergeCell ref="A5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G39"/>
  <sheetViews>
    <sheetView topLeftCell="A22" workbookViewId="0">
      <selection activeCell="D1" sqref="D1:D38"/>
    </sheetView>
  </sheetViews>
  <sheetFormatPr defaultRowHeight="15" x14ac:dyDescent="0.25"/>
  <cols>
    <col min="1" max="1" width="74.28515625" customWidth="1"/>
    <col min="2" max="2" width="77" customWidth="1"/>
    <col min="3" max="3" width="18" customWidth="1"/>
    <col min="4" max="4" width="18.7109375" customWidth="1"/>
    <col min="7" max="7" width="82.85546875" customWidth="1"/>
  </cols>
  <sheetData>
    <row r="1" spans="1:7" x14ac:dyDescent="0.25">
      <c r="A1" s="279" t="s">
        <v>14</v>
      </c>
      <c r="B1" s="280"/>
      <c r="C1" s="318"/>
      <c r="D1" s="284" t="s">
        <v>390</v>
      </c>
      <c r="E1" s="1"/>
      <c r="F1" s="1"/>
      <c r="G1" s="1"/>
    </row>
    <row r="2" spans="1:7" ht="18.75" x14ac:dyDescent="0.25">
      <c r="A2" s="319" t="s">
        <v>3</v>
      </c>
      <c r="B2" s="320"/>
      <c r="C2" s="321"/>
      <c r="D2" s="285"/>
      <c r="E2" s="1"/>
      <c r="F2" s="1"/>
      <c r="G2" s="1"/>
    </row>
    <row r="3" spans="1:7" ht="15.75" thickBot="1" x14ac:dyDescent="0.3">
      <c r="A3" s="332" t="s">
        <v>61</v>
      </c>
      <c r="B3" s="333"/>
      <c r="C3" s="334"/>
      <c r="D3" s="285"/>
      <c r="E3" s="1"/>
      <c r="F3" s="1"/>
      <c r="G3" s="1"/>
    </row>
    <row r="4" spans="1:7" ht="29.25" thickBot="1" x14ac:dyDescent="0.3">
      <c r="A4" s="27" t="s">
        <v>0</v>
      </c>
      <c r="B4" s="28" t="s">
        <v>1</v>
      </c>
      <c r="C4" s="29" t="s">
        <v>2</v>
      </c>
      <c r="D4" s="317"/>
      <c r="E4" s="1"/>
      <c r="F4" s="1"/>
      <c r="G4" s="23" t="s">
        <v>21</v>
      </c>
    </row>
    <row r="5" spans="1:7" ht="21.75" customHeight="1" x14ac:dyDescent="0.25">
      <c r="A5" s="282" t="s">
        <v>76</v>
      </c>
      <c r="B5" s="3" t="s">
        <v>51</v>
      </c>
      <c r="C5" s="8">
        <v>0</v>
      </c>
      <c r="D5" s="314"/>
      <c r="E5" s="1"/>
      <c r="F5" s="1"/>
      <c r="G5" s="34"/>
    </row>
    <row r="6" spans="1:7" ht="19.5" customHeight="1" x14ac:dyDescent="0.25">
      <c r="A6" s="288"/>
      <c r="B6" s="2" t="s">
        <v>52</v>
      </c>
      <c r="C6" s="10">
        <v>1</v>
      </c>
      <c r="D6" s="315"/>
      <c r="E6" s="1"/>
      <c r="F6" s="1"/>
      <c r="G6" s="33" t="s">
        <v>88</v>
      </c>
    </row>
    <row r="7" spans="1:7" ht="21.75" customHeight="1" x14ac:dyDescent="0.25">
      <c r="A7" s="288"/>
      <c r="B7" s="2" t="s">
        <v>53</v>
      </c>
      <c r="C7" s="10">
        <v>2</v>
      </c>
      <c r="D7" s="315"/>
      <c r="E7" s="1"/>
      <c r="F7" s="1"/>
      <c r="G7" s="34"/>
    </row>
    <row r="8" spans="1:7" ht="24.75" customHeight="1" thickBot="1" x14ac:dyDescent="0.3">
      <c r="A8" s="283"/>
      <c r="B8" s="7" t="s">
        <v>54</v>
      </c>
      <c r="C8" s="9">
        <v>3</v>
      </c>
      <c r="D8" s="316"/>
      <c r="E8" s="1"/>
      <c r="F8" s="1"/>
      <c r="G8" s="34"/>
    </row>
    <row r="9" spans="1:7" ht="30" x14ac:dyDescent="0.25">
      <c r="A9" s="282" t="s">
        <v>1144</v>
      </c>
      <c r="B9" s="3" t="s">
        <v>73</v>
      </c>
      <c r="C9" s="8">
        <v>0</v>
      </c>
      <c r="D9" s="314"/>
      <c r="E9" s="1"/>
      <c r="F9" s="1"/>
      <c r="G9" s="34"/>
    </row>
    <row r="10" spans="1:7" ht="60" x14ac:dyDescent="0.25">
      <c r="A10" s="288"/>
      <c r="B10" s="2" t="s">
        <v>74</v>
      </c>
      <c r="C10" s="10">
        <v>1</v>
      </c>
      <c r="D10" s="315"/>
      <c r="E10" s="1"/>
      <c r="F10" s="1"/>
      <c r="G10" s="33" t="s">
        <v>89</v>
      </c>
    </row>
    <row r="11" spans="1:7" ht="45" thickBot="1" x14ac:dyDescent="0.3">
      <c r="A11" s="283"/>
      <c r="B11" s="7" t="s">
        <v>75</v>
      </c>
      <c r="C11" s="9">
        <v>2</v>
      </c>
      <c r="D11" s="316"/>
      <c r="E11" s="1"/>
      <c r="F11" s="1"/>
      <c r="G11" s="34"/>
    </row>
    <row r="12" spans="1:7" ht="30" x14ac:dyDescent="0.25">
      <c r="A12" s="282" t="s">
        <v>65</v>
      </c>
      <c r="B12" s="3" t="s">
        <v>55</v>
      </c>
      <c r="C12" s="8">
        <v>0</v>
      </c>
      <c r="D12" s="314"/>
      <c r="E12" s="1"/>
      <c r="F12" s="1"/>
      <c r="G12" s="33" t="s">
        <v>90</v>
      </c>
    </row>
    <row r="13" spans="1:7" x14ac:dyDescent="0.25">
      <c r="A13" s="325"/>
      <c r="B13" s="2" t="s">
        <v>56</v>
      </c>
      <c r="C13" s="10">
        <v>1</v>
      </c>
      <c r="D13" s="315"/>
      <c r="E13" s="1"/>
      <c r="F13" s="1"/>
      <c r="G13" s="34"/>
    </row>
    <row r="14" spans="1:7" ht="15.75" thickBot="1" x14ac:dyDescent="0.3">
      <c r="A14" s="326"/>
      <c r="B14" s="7" t="s">
        <v>57</v>
      </c>
      <c r="C14" s="9">
        <v>2</v>
      </c>
      <c r="D14" s="316"/>
      <c r="E14" s="1"/>
      <c r="F14" s="1"/>
      <c r="G14" s="34"/>
    </row>
    <row r="15" spans="1:7" ht="21" customHeight="1" x14ac:dyDescent="0.25">
      <c r="A15" s="335" t="s">
        <v>1154</v>
      </c>
      <c r="B15" s="3" t="s">
        <v>70</v>
      </c>
      <c r="C15" s="8">
        <v>0</v>
      </c>
      <c r="D15" s="314"/>
      <c r="E15" s="1"/>
      <c r="F15" s="1"/>
      <c r="G15" s="33" t="s">
        <v>91</v>
      </c>
    </row>
    <row r="16" spans="1:7" ht="28.5" customHeight="1" x14ac:dyDescent="0.25">
      <c r="A16" s="336"/>
      <c r="B16" s="2" t="s">
        <v>71</v>
      </c>
      <c r="C16" s="10">
        <v>1</v>
      </c>
      <c r="D16" s="315"/>
      <c r="E16" s="1"/>
      <c r="F16" s="1"/>
      <c r="G16" s="33" t="s">
        <v>92</v>
      </c>
    </row>
    <row r="17" spans="1:7" ht="30.75" thickBot="1" x14ac:dyDescent="0.3">
      <c r="A17" s="337"/>
      <c r="B17" s="7" t="s">
        <v>72</v>
      </c>
      <c r="C17" s="9">
        <v>2</v>
      </c>
      <c r="D17" s="316"/>
      <c r="E17" s="1"/>
      <c r="F17" s="1"/>
      <c r="G17" s="34"/>
    </row>
    <row r="18" spans="1:7" x14ac:dyDescent="0.25">
      <c r="A18" s="303" t="s">
        <v>1155</v>
      </c>
      <c r="B18" s="3" t="s">
        <v>66</v>
      </c>
      <c r="C18" s="8">
        <v>0</v>
      </c>
      <c r="D18" s="314"/>
      <c r="E18" s="1"/>
      <c r="F18" s="1"/>
      <c r="G18" s="33" t="s">
        <v>93</v>
      </c>
    </row>
    <row r="19" spans="1:7" ht="30" x14ac:dyDescent="0.25">
      <c r="A19" s="328"/>
      <c r="B19" s="2" t="s">
        <v>68</v>
      </c>
      <c r="C19" s="10">
        <v>1</v>
      </c>
      <c r="D19" s="315"/>
      <c r="E19" s="1"/>
      <c r="F19" s="1"/>
      <c r="G19" s="34"/>
    </row>
    <row r="20" spans="1:7" ht="30" x14ac:dyDescent="0.25">
      <c r="A20" s="328"/>
      <c r="B20" s="2" t="s">
        <v>67</v>
      </c>
      <c r="C20" s="10">
        <v>2</v>
      </c>
      <c r="D20" s="315"/>
      <c r="E20" s="1"/>
      <c r="F20" s="1"/>
      <c r="G20" s="34"/>
    </row>
    <row r="21" spans="1:7" ht="30" thickBot="1" x14ac:dyDescent="0.3">
      <c r="A21" s="329"/>
      <c r="B21" s="7" t="s">
        <v>69</v>
      </c>
      <c r="C21" s="9">
        <v>3</v>
      </c>
      <c r="D21" s="316"/>
      <c r="E21" s="1"/>
      <c r="F21" s="1"/>
      <c r="G21" s="34"/>
    </row>
    <row r="22" spans="1:7" ht="27.75" customHeight="1" x14ac:dyDescent="0.25">
      <c r="A22" s="303" t="s">
        <v>1145</v>
      </c>
      <c r="B22" s="3" t="s">
        <v>6</v>
      </c>
      <c r="C22" s="8">
        <v>0</v>
      </c>
      <c r="D22" s="314"/>
      <c r="E22" s="1"/>
      <c r="F22" s="1"/>
      <c r="G22" s="33" t="s">
        <v>94</v>
      </c>
    </row>
    <row r="23" spans="1:7" ht="20.25" customHeight="1" x14ac:dyDescent="0.25">
      <c r="A23" s="328"/>
      <c r="B23" s="2" t="s">
        <v>7</v>
      </c>
      <c r="C23" s="10">
        <v>1</v>
      </c>
      <c r="D23" s="315"/>
      <c r="E23" s="1"/>
      <c r="F23" s="1"/>
      <c r="G23" s="34"/>
    </row>
    <row r="24" spans="1:7" ht="26.25" customHeight="1" x14ac:dyDescent="0.25">
      <c r="A24" s="328"/>
      <c r="B24" s="2" t="s">
        <v>16</v>
      </c>
      <c r="C24" s="10">
        <v>2</v>
      </c>
      <c r="D24" s="315"/>
      <c r="E24" s="1"/>
      <c r="F24" s="1"/>
      <c r="G24" s="34"/>
    </row>
    <row r="25" spans="1:7" ht="45.75" thickBot="1" x14ac:dyDescent="0.3">
      <c r="A25" s="329"/>
      <c r="B25" s="7" t="s">
        <v>77</v>
      </c>
      <c r="C25" s="9">
        <v>3</v>
      </c>
      <c r="D25" s="316"/>
      <c r="E25" s="1"/>
      <c r="F25" s="1"/>
      <c r="G25" s="34"/>
    </row>
    <row r="26" spans="1:7" ht="30" x14ac:dyDescent="0.25">
      <c r="A26" s="303" t="s">
        <v>1157</v>
      </c>
      <c r="B26" s="3" t="s">
        <v>78</v>
      </c>
      <c r="C26" s="8">
        <v>0</v>
      </c>
      <c r="D26" s="314"/>
      <c r="E26" s="1"/>
      <c r="F26" s="1"/>
      <c r="G26" s="33" t="s">
        <v>95</v>
      </c>
    </row>
    <row r="27" spans="1:7" ht="30" x14ac:dyDescent="0.25">
      <c r="A27" s="328"/>
      <c r="B27" s="2" t="s">
        <v>79</v>
      </c>
      <c r="C27" s="10">
        <v>1</v>
      </c>
      <c r="D27" s="315"/>
      <c r="E27" s="1"/>
      <c r="F27" s="1"/>
      <c r="G27" s="34"/>
    </row>
    <row r="28" spans="1:7" x14ac:dyDescent="0.25">
      <c r="A28" s="328"/>
      <c r="B28" s="2" t="s">
        <v>80</v>
      </c>
      <c r="C28" s="10">
        <v>2</v>
      </c>
      <c r="D28" s="315"/>
      <c r="E28" s="1"/>
      <c r="F28" s="1"/>
      <c r="G28" s="34"/>
    </row>
    <row r="29" spans="1:7" ht="30.75" thickBot="1" x14ac:dyDescent="0.3">
      <c r="A29" s="329"/>
      <c r="B29" s="7" t="s">
        <v>81</v>
      </c>
      <c r="C29" s="9">
        <v>3</v>
      </c>
      <c r="D29" s="316"/>
      <c r="E29" s="1"/>
      <c r="F29" s="1"/>
      <c r="G29" s="34"/>
    </row>
    <row r="30" spans="1:7" ht="26.25" customHeight="1" x14ac:dyDescent="0.25">
      <c r="A30" s="303" t="s">
        <v>1156</v>
      </c>
      <c r="B30" s="3" t="s">
        <v>8</v>
      </c>
      <c r="C30" s="8">
        <v>0</v>
      </c>
      <c r="D30" s="314"/>
      <c r="E30" s="1"/>
      <c r="F30" s="1"/>
      <c r="G30" s="33" t="s">
        <v>96</v>
      </c>
    </row>
    <row r="31" spans="1:7" ht="32.25" customHeight="1" thickBot="1" x14ac:dyDescent="0.3">
      <c r="A31" s="330"/>
      <c r="B31" s="7" t="s">
        <v>9</v>
      </c>
      <c r="C31" s="9">
        <v>1</v>
      </c>
      <c r="D31" s="316"/>
      <c r="E31" s="1"/>
      <c r="F31" s="1"/>
      <c r="G31" s="34"/>
    </row>
    <row r="32" spans="1:7" ht="45" x14ac:dyDescent="0.25">
      <c r="A32" s="282" t="s">
        <v>1146</v>
      </c>
      <c r="B32" s="3" t="s">
        <v>83</v>
      </c>
      <c r="C32" s="8">
        <v>0</v>
      </c>
      <c r="D32" s="314"/>
      <c r="E32" s="1"/>
      <c r="F32" s="1"/>
      <c r="G32" s="33" t="s">
        <v>97</v>
      </c>
    </row>
    <row r="33" spans="1:7" ht="30" x14ac:dyDescent="0.25">
      <c r="A33" s="325"/>
      <c r="B33" s="2" t="s">
        <v>84</v>
      </c>
      <c r="C33" s="10">
        <v>1</v>
      </c>
      <c r="D33" s="315"/>
      <c r="E33" s="1"/>
      <c r="F33" s="1"/>
      <c r="G33" s="39" t="s">
        <v>98</v>
      </c>
    </row>
    <row r="34" spans="1:7" ht="30" x14ac:dyDescent="0.25">
      <c r="A34" s="325"/>
      <c r="B34" s="2" t="s">
        <v>85</v>
      </c>
      <c r="C34" s="10">
        <v>2</v>
      </c>
      <c r="D34" s="315"/>
      <c r="E34" s="1"/>
      <c r="F34" s="1"/>
      <c r="G34" s="34"/>
    </row>
    <row r="35" spans="1:7" ht="15.75" thickBot="1" x14ac:dyDescent="0.3">
      <c r="A35" s="331"/>
      <c r="B35" s="5" t="s">
        <v>86</v>
      </c>
      <c r="C35" s="11">
        <v>3</v>
      </c>
      <c r="D35" s="316"/>
      <c r="E35" s="1"/>
      <c r="F35" s="1"/>
      <c r="G35" s="34"/>
    </row>
    <row r="36" spans="1:7" x14ac:dyDescent="0.25">
      <c r="A36" s="327" t="s">
        <v>87</v>
      </c>
      <c r="B36" s="37" t="s">
        <v>58</v>
      </c>
      <c r="C36" s="38">
        <v>0</v>
      </c>
      <c r="D36" s="314"/>
      <c r="E36" s="1"/>
      <c r="F36" s="1"/>
      <c r="G36" s="34"/>
    </row>
    <row r="37" spans="1:7" x14ac:dyDescent="0.25">
      <c r="A37" s="288"/>
      <c r="B37" s="2" t="s">
        <v>59</v>
      </c>
      <c r="C37" s="10">
        <v>1</v>
      </c>
      <c r="D37" s="315"/>
      <c r="E37" s="1"/>
      <c r="F37" s="1"/>
      <c r="G37" s="34"/>
    </row>
    <row r="38" spans="1:7" ht="15.75" thickBot="1" x14ac:dyDescent="0.3">
      <c r="A38" s="289"/>
      <c r="B38" s="5" t="s">
        <v>60</v>
      </c>
      <c r="C38" s="11">
        <v>2</v>
      </c>
      <c r="D38" s="316"/>
      <c r="E38" s="1"/>
      <c r="F38" s="1"/>
      <c r="G38" s="34"/>
    </row>
    <row r="39" spans="1:7" ht="15.75" thickBot="1" x14ac:dyDescent="0.3">
      <c r="A39" s="22"/>
      <c r="B39" s="12" t="s">
        <v>20</v>
      </c>
      <c r="C39" s="18">
        <f>C8+C11+C14+C17+C21+C25+C29+C31+C35+C38</f>
        <v>24</v>
      </c>
      <c r="D39" s="18">
        <f>SUM(D5:D36)</f>
        <v>0</v>
      </c>
      <c r="E39" s="1"/>
      <c r="F39" s="1"/>
      <c r="G39" s="34"/>
    </row>
  </sheetData>
  <sheetProtection algorithmName="SHA-512" hashValue="dpzkKb6Ds+AtOZMd5az2fLO4Q5+ezVyL5xyskpu0a0yZw9bSwoIIIh2IoUPMmZbxj0tPIkpmyo5s0hy/NAenOw==" saltValue="WLampN/AycQ6aQCkC0/3qw==" spinCount="100000" sheet="1" objects="1" scenarios="1"/>
  <protectedRanges>
    <protectedRange sqref="D1:D38" name="Диапазон1"/>
  </protectedRanges>
  <mergeCells count="24">
    <mergeCell ref="D36:D38"/>
    <mergeCell ref="D18:D21"/>
    <mergeCell ref="D22:D25"/>
    <mergeCell ref="D30:D31"/>
    <mergeCell ref="D26:D29"/>
    <mergeCell ref="D32:D35"/>
    <mergeCell ref="D1:D4"/>
    <mergeCell ref="D5:D8"/>
    <mergeCell ref="D9:D11"/>
    <mergeCell ref="D12:D14"/>
    <mergeCell ref="D15:D17"/>
    <mergeCell ref="A36:A38"/>
    <mergeCell ref="A1:C1"/>
    <mergeCell ref="A2:C2"/>
    <mergeCell ref="A18:A21"/>
    <mergeCell ref="A22:A25"/>
    <mergeCell ref="A26:A29"/>
    <mergeCell ref="A30:A31"/>
    <mergeCell ref="A32:A35"/>
    <mergeCell ref="A3:C3"/>
    <mergeCell ref="A5:A8"/>
    <mergeCell ref="A9:A11"/>
    <mergeCell ref="A12:A14"/>
    <mergeCell ref="A15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F258"/>
  <sheetViews>
    <sheetView topLeftCell="A241" zoomScale="85" zoomScaleNormal="8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34.85546875" customWidth="1"/>
    <col min="4" max="4" width="14.5703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140625" customWidth="1"/>
  </cols>
  <sheetData>
    <row r="1" spans="1:32" s="148" customFormat="1" ht="30.95" customHeight="1" thickBot="1" x14ac:dyDescent="0.3">
      <c r="B1" s="405" t="s">
        <v>3</v>
      </c>
      <c r="C1" s="406"/>
      <c r="D1" s="406"/>
      <c r="E1" s="406"/>
      <c r="F1" s="406"/>
      <c r="G1" s="406"/>
      <c r="H1" s="406"/>
      <c r="I1" s="406"/>
    </row>
    <row r="2" spans="1:32" ht="60" x14ac:dyDescent="0.25">
      <c r="A2" s="407">
        <v>1</v>
      </c>
      <c r="B2" s="130" t="s">
        <v>393</v>
      </c>
      <c r="C2" s="358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32" ht="69.95" customHeight="1" thickBot="1" x14ac:dyDescent="0.3">
      <c r="A3" s="408"/>
      <c r="B3" s="132" t="s">
        <v>1185</v>
      </c>
      <c r="C3" s="359"/>
      <c r="D3" s="133">
        <f>'Образовательный процесс'!D5</f>
        <v>0</v>
      </c>
      <c r="E3" s="205"/>
      <c r="F3" s="350"/>
      <c r="G3" s="350"/>
      <c r="H3" s="350"/>
      <c r="I3" s="347"/>
      <c r="K3" s="174">
        <f>SUM('Образовательный процесс'!C18,ВСОКО!C16,'Образовательные интересы'!C11,'Инклюзивное образование'!C39)</f>
        <v>41</v>
      </c>
      <c r="L3" s="117">
        <f>SUM(D3,D33,D39,D57,D71,D101,D118,D130,D135,D152,D164,D170,D182,D193,D202,D211,D220,D226,D232,D244,D253)</f>
        <v>0</v>
      </c>
      <c r="M3" s="175">
        <f>L3*100/K3</f>
        <v>0</v>
      </c>
      <c r="N3" s="117">
        <f>SUM(E3,E33,E39,E57,E71,E101,E118,E130,E135,E152,E164,E170,E182,E193,E202,E211,E220,E226,E232,E244,E253)</f>
        <v>0</v>
      </c>
      <c r="O3" s="176">
        <f>N3*100/K3</f>
        <v>0</v>
      </c>
    </row>
    <row r="4" spans="1:32" ht="22.5" customHeight="1" thickBot="1" x14ac:dyDescent="0.3">
      <c r="A4" s="409"/>
      <c r="B4" s="134" t="s">
        <v>400</v>
      </c>
      <c r="C4" s="360"/>
      <c r="D4" s="135" t="s">
        <v>402</v>
      </c>
      <c r="E4" s="135" t="s">
        <v>403</v>
      </c>
      <c r="F4" s="351"/>
      <c r="G4" s="351"/>
      <c r="H4" s="351"/>
      <c r="I4" s="352"/>
      <c r="K4" s="424" t="s">
        <v>944</v>
      </c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372"/>
    </row>
    <row r="5" spans="1:32" ht="18.600000000000001" customHeight="1" x14ac:dyDescent="0.25">
      <c r="A5" s="411"/>
      <c r="B5" s="384" t="s">
        <v>404</v>
      </c>
      <c r="C5" s="136" t="s">
        <v>405</v>
      </c>
      <c r="D5" s="193"/>
      <c r="E5" s="193"/>
      <c r="F5" s="381"/>
      <c r="G5" s="381"/>
      <c r="H5" s="381"/>
      <c r="I5" s="378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37">
        <v>12</v>
      </c>
      <c r="X5" s="137">
        <v>13</v>
      </c>
      <c r="Y5" s="137">
        <v>14</v>
      </c>
      <c r="Z5" s="137">
        <v>15</v>
      </c>
      <c r="AA5" s="137">
        <v>16</v>
      </c>
      <c r="AB5" s="137">
        <v>17</v>
      </c>
      <c r="AC5" s="137">
        <v>18</v>
      </c>
      <c r="AD5" s="137">
        <v>19</v>
      </c>
      <c r="AE5" s="137">
        <v>20</v>
      </c>
      <c r="AF5" s="144">
        <v>21</v>
      </c>
    </row>
    <row r="6" spans="1:32" x14ac:dyDescent="0.25">
      <c r="A6" s="412"/>
      <c r="B6" s="387"/>
      <c r="C6" s="138" t="s">
        <v>406</v>
      </c>
      <c r="D6" s="194"/>
      <c r="E6" s="194"/>
      <c r="F6" s="382"/>
      <c r="G6" s="382"/>
      <c r="H6" s="382"/>
      <c r="I6" s="379"/>
      <c r="K6" s="177" t="s">
        <v>943</v>
      </c>
      <c r="L6" s="139">
        <f>D3</f>
        <v>0</v>
      </c>
      <c r="M6" s="139">
        <f>D33</f>
        <v>0</v>
      </c>
      <c r="N6" s="139">
        <f>D39</f>
        <v>0</v>
      </c>
      <c r="O6" s="139">
        <f>D57</f>
        <v>0</v>
      </c>
      <c r="P6" s="139">
        <f>D71</f>
        <v>0</v>
      </c>
      <c r="Q6" s="139">
        <f>D101</f>
        <v>0</v>
      </c>
      <c r="R6" s="139">
        <f>D118</f>
        <v>0</v>
      </c>
      <c r="S6" s="139">
        <f>D130</f>
        <v>0</v>
      </c>
      <c r="T6" s="139">
        <f>D135</f>
        <v>0</v>
      </c>
      <c r="U6" s="139">
        <f>D152</f>
        <v>0</v>
      </c>
      <c r="V6" s="139">
        <f>D164</f>
        <v>0</v>
      </c>
      <c r="W6" s="139">
        <f>D170</f>
        <v>0</v>
      </c>
      <c r="X6" s="139">
        <f>D182</f>
        <v>0</v>
      </c>
      <c r="Y6" s="139">
        <f>D193</f>
        <v>0</v>
      </c>
      <c r="Z6" s="139">
        <f>D202</f>
        <v>0</v>
      </c>
      <c r="AA6" s="139">
        <f>D211</f>
        <v>0</v>
      </c>
      <c r="AB6" s="139">
        <f>D220</f>
        <v>0</v>
      </c>
      <c r="AC6" s="139">
        <f>D226</f>
        <v>0</v>
      </c>
      <c r="AD6" s="139">
        <f>D232</f>
        <v>0</v>
      </c>
      <c r="AE6" s="139">
        <f>D244</f>
        <v>0</v>
      </c>
      <c r="AF6" s="145">
        <f>D253</f>
        <v>0</v>
      </c>
    </row>
    <row r="7" spans="1:32" ht="20.100000000000001" customHeight="1" thickBot="1" x14ac:dyDescent="0.3">
      <c r="A7" s="412"/>
      <c r="B7" s="388"/>
      <c r="C7" s="140" t="s">
        <v>407</v>
      </c>
      <c r="D7" s="198"/>
      <c r="E7" s="198"/>
      <c r="F7" s="383"/>
      <c r="G7" s="383"/>
      <c r="H7" s="383"/>
      <c r="I7" s="380"/>
      <c r="K7" s="178" t="s">
        <v>403</v>
      </c>
      <c r="L7" s="141">
        <f>E3</f>
        <v>0</v>
      </c>
      <c r="M7" s="141">
        <f>E33</f>
        <v>0</v>
      </c>
      <c r="N7" s="141">
        <f>E39</f>
        <v>0</v>
      </c>
      <c r="O7" s="141">
        <f>E57</f>
        <v>0</v>
      </c>
      <c r="P7" s="141">
        <f>E71</f>
        <v>0</v>
      </c>
      <c r="Q7" s="141">
        <f>E101</f>
        <v>0</v>
      </c>
      <c r="R7" s="141">
        <f>E118</f>
        <v>0</v>
      </c>
      <c r="S7" s="141">
        <f>E130</f>
        <v>0</v>
      </c>
      <c r="T7" s="141">
        <f>E135</f>
        <v>0</v>
      </c>
      <c r="U7" s="141">
        <f>E152</f>
        <v>0</v>
      </c>
      <c r="V7" s="141">
        <f>E164</f>
        <v>0</v>
      </c>
      <c r="W7" s="141">
        <f>E170</f>
        <v>0</v>
      </c>
      <c r="X7" s="141">
        <f>E182</f>
        <v>0</v>
      </c>
      <c r="Y7" s="141">
        <f>E193</f>
        <v>0</v>
      </c>
      <c r="Z7" s="141">
        <f>E202</f>
        <v>0</v>
      </c>
      <c r="AA7" s="141">
        <f>E211</f>
        <v>0</v>
      </c>
      <c r="AB7" s="141">
        <f>E220</f>
        <v>0</v>
      </c>
      <c r="AC7" s="141">
        <f>E226</f>
        <v>0</v>
      </c>
      <c r="AD7" s="141">
        <f>E232</f>
        <v>0</v>
      </c>
      <c r="AE7" s="141">
        <f>E244</f>
        <v>0</v>
      </c>
      <c r="AF7" s="146">
        <f>E253</f>
        <v>0</v>
      </c>
    </row>
    <row r="8" spans="1:32" x14ac:dyDescent="0.25">
      <c r="A8" s="412"/>
      <c r="B8" s="384" t="s">
        <v>408</v>
      </c>
      <c r="C8" s="136" t="s">
        <v>409</v>
      </c>
      <c r="D8" s="193"/>
      <c r="E8" s="193"/>
      <c r="F8" s="381"/>
      <c r="G8" s="381"/>
      <c r="H8" s="381"/>
      <c r="I8" s="378"/>
    </row>
    <row r="9" spans="1:32" x14ac:dyDescent="0.25">
      <c r="A9" s="412"/>
      <c r="B9" s="389"/>
      <c r="C9" s="138" t="s">
        <v>410</v>
      </c>
      <c r="D9" s="194"/>
      <c r="E9" s="194"/>
      <c r="F9" s="382"/>
      <c r="G9" s="382"/>
      <c r="H9" s="382"/>
      <c r="I9" s="379"/>
    </row>
    <row r="10" spans="1:32" ht="15.75" thickBot="1" x14ac:dyDescent="0.3">
      <c r="A10" s="412"/>
      <c r="B10" s="390"/>
      <c r="C10" s="140" t="s">
        <v>405</v>
      </c>
      <c r="D10" s="198"/>
      <c r="E10" s="198"/>
      <c r="F10" s="383"/>
      <c r="G10" s="383"/>
      <c r="H10" s="383"/>
      <c r="I10" s="380"/>
    </row>
    <row r="11" spans="1:32" x14ac:dyDescent="0.25">
      <c r="A11" s="412"/>
      <c r="B11" s="410" t="s">
        <v>411</v>
      </c>
      <c r="C11" s="136" t="s">
        <v>412</v>
      </c>
      <c r="D11" s="193"/>
      <c r="E11" s="193"/>
      <c r="F11" s="381"/>
      <c r="G11" s="381"/>
      <c r="H11" s="381"/>
      <c r="I11" s="378"/>
    </row>
    <row r="12" spans="1:32" x14ac:dyDescent="0.25">
      <c r="A12" s="412"/>
      <c r="B12" s="389"/>
      <c r="C12" s="138" t="s">
        <v>410</v>
      </c>
      <c r="D12" s="194"/>
      <c r="E12" s="194"/>
      <c r="F12" s="382"/>
      <c r="G12" s="382"/>
      <c r="H12" s="382"/>
      <c r="I12" s="379"/>
    </row>
    <row r="13" spans="1:32" ht="15.75" thickBot="1" x14ac:dyDescent="0.3">
      <c r="A13" s="412"/>
      <c r="B13" s="390"/>
      <c r="C13" s="140" t="s">
        <v>413</v>
      </c>
      <c r="D13" s="198"/>
      <c r="E13" s="198"/>
      <c r="F13" s="383"/>
      <c r="G13" s="383"/>
      <c r="H13" s="383"/>
      <c r="I13" s="380"/>
    </row>
    <row r="14" spans="1:32" ht="15" customHeight="1" x14ac:dyDescent="0.25">
      <c r="A14" s="412"/>
      <c r="B14" s="384" t="s">
        <v>414</v>
      </c>
      <c r="C14" s="136" t="s">
        <v>415</v>
      </c>
      <c r="D14" s="193"/>
      <c r="E14" s="193"/>
      <c r="F14" s="381"/>
      <c r="G14" s="381"/>
      <c r="H14" s="381"/>
      <c r="I14" s="378"/>
    </row>
    <row r="15" spans="1:32" x14ac:dyDescent="0.25">
      <c r="A15" s="412"/>
      <c r="B15" s="389"/>
      <c r="C15" s="138" t="s">
        <v>416</v>
      </c>
      <c r="D15" s="194"/>
      <c r="E15" s="194"/>
      <c r="F15" s="382"/>
      <c r="G15" s="382"/>
      <c r="H15" s="382"/>
      <c r="I15" s="379"/>
    </row>
    <row r="16" spans="1:32" ht="15.75" thickBot="1" x14ac:dyDescent="0.3">
      <c r="A16" s="412"/>
      <c r="B16" s="390"/>
      <c r="C16" s="140" t="s">
        <v>409</v>
      </c>
      <c r="D16" s="198"/>
      <c r="E16" s="198"/>
      <c r="F16" s="383"/>
      <c r="G16" s="383"/>
      <c r="H16" s="383"/>
      <c r="I16" s="380"/>
    </row>
    <row r="17" spans="1:9" x14ac:dyDescent="0.25">
      <c r="A17" s="412"/>
      <c r="B17" s="384" t="s">
        <v>417</v>
      </c>
      <c r="C17" s="136" t="s">
        <v>415</v>
      </c>
      <c r="D17" s="193"/>
      <c r="E17" s="193"/>
      <c r="F17" s="381"/>
      <c r="G17" s="381"/>
      <c r="H17" s="381"/>
      <c r="I17" s="378"/>
    </row>
    <row r="18" spans="1:9" x14ac:dyDescent="0.25">
      <c r="A18" s="412"/>
      <c r="B18" s="304"/>
      <c r="C18" s="138" t="s">
        <v>416</v>
      </c>
      <c r="D18" s="194"/>
      <c r="E18" s="194"/>
      <c r="F18" s="382"/>
      <c r="G18" s="382"/>
      <c r="H18" s="382"/>
      <c r="I18" s="379"/>
    </row>
    <row r="19" spans="1:9" ht="15.75" thickBot="1" x14ac:dyDescent="0.3">
      <c r="A19" s="412"/>
      <c r="B19" s="385"/>
      <c r="C19" s="140" t="s">
        <v>409</v>
      </c>
      <c r="D19" s="198"/>
      <c r="E19" s="198"/>
      <c r="F19" s="383"/>
      <c r="G19" s="383"/>
      <c r="H19" s="383"/>
      <c r="I19" s="380"/>
    </row>
    <row r="20" spans="1:9" ht="18.95" customHeight="1" x14ac:dyDescent="0.25">
      <c r="A20" s="412"/>
      <c r="B20" s="386" t="s">
        <v>418</v>
      </c>
      <c r="C20" s="136" t="s">
        <v>419</v>
      </c>
      <c r="D20" s="193"/>
      <c r="E20" s="193"/>
      <c r="F20" s="381"/>
      <c r="G20" s="381"/>
      <c r="H20" s="381"/>
      <c r="I20" s="378"/>
    </row>
    <row r="21" spans="1:9" ht="20.100000000000001" customHeight="1" x14ac:dyDescent="0.25">
      <c r="A21" s="412"/>
      <c r="B21" s="387"/>
      <c r="C21" s="138" t="s">
        <v>420</v>
      </c>
      <c r="D21" s="194"/>
      <c r="E21" s="194"/>
      <c r="F21" s="382"/>
      <c r="G21" s="382"/>
      <c r="H21" s="382"/>
      <c r="I21" s="379"/>
    </row>
    <row r="22" spans="1:9" ht="19.5" customHeight="1" thickBot="1" x14ac:dyDescent="0.3">
      <c r="A22" s="412"/>
      <c r="B22" s="388"/>
      <c r="C22" s="140" t="s">
        <v>421</v>
      </c>
      <c r="D22" s="198"/>
      <c r="E22" s="198"/>
      <c r="F22" s="383"/>
      <c r="G22" s="383"/>
      <c r="H22" s="383"/>
      <c r="I22" s="380"/>
    </row>
    <row r="23" spans="1:9" ht="15" customHeight="1" x14ac:dyDescent="0.25">
      <c r="A23" s="412"/>
      <c r="B23" s="384" t="s">
        <v>422</v>
      </c>
      <c r="C23" s="136" t="s">
        <v>423</v>
      </c>
      <c r="D23" s="193"/>
      <c r="E23" s="193"/>
      <c r="F23" s="381"/>
      <c r="G23" s="381"/>
      <c r="H23" s="381"/>
      <c r="I23" s="378"/>
    </row>
    <row r="24" spans="1:9" x14ac:dyDescent="0.25">
      <c r="A24" s="412"/>
      <c r="B24" s="389"/>
      <c r="C24" s="138" t="s">
        <v>424</v>
      </c>
      <c r="D24" s="194"/>
      <c r="E24" s="194"/>
      <c r="F24" s="382"/>
      <c r="G24" s="382"/>
      <c r="H24" s="382"/>
      <c r="I24" s="379"/>
    </row>
    <row r="25" spans="1:9" ht="15.75" thickBot="1" x14ac:dyDescent="0.3">
      <c r="A25" s="412"/>
      <c r="B25" s="390"/>
      <c r="C25" s="140" t="s">
        <v>425</v>
      </c>
      <c r="D25" s="198"/>
      <c r="E25" s="198"/>
      <c r="F25" s="383"/>
      <c r="G25" s="383"/>
      <c r="H25" s="383"/>
      <c r="I25" s="380"/>
    </row>
    <row r="26" spans="1:9" ht="15" customHeight="1" x14ac:dyDescent="0.25">
      <c r="A26" s="412"/>
      <c r="B26" s="391" t="s">
        <v>426</v>
      </c>
      <c r="C26" s="136" t="s">
        <v>423</v>
      </c>
      <c r="D26" s="193"/>
      <c r="E26" s="193"/>
      <c r="F26" s="381"/>
      <c r="G26" s="381"/>
      <c r="H26" s="381"/>
      <c r="I26" s="378"/>
    </row>
    <row r="27" spans="1:9" x14ac:dyDescent="0.25">
      <c r="A27" s="412"/>
      <c r="B27" s="392"/>
      <c r="C27" s="138" t="s">
        <v>424</v>
      </c>
      <c r="D27" s="194"/>
      <c r="E27" s="194"/>
      <c r="F27" s="382"/>
      <c r="G27" s="382"/>
      <c r="H27" s="382"/>
      <c r="I27" s="379"/>
    </row>
    <row r="28" spans="1:9" ht="15.75" thickBot="1" x14ac:dyDescent="0.3">
      <c r="A28" s="412"/>
      <c r="B28" s="393"/>
      <c r="C28" s="140" t="s">
        <v>425</v>
      </c>
      <c r="D28" s="198"/>
      <c r="E28" s="198"/>
      <c r="F28" s="383"/>
      <c r="G28" s="383"/>
      <c r="H28" s="383"/>
      <c r="I28" s="380"/>
    </row>
    <row r="29" spans="1:9" ht="15" customHeight="1" x14ac:dyDescent="0.25">
      <c r="A29" s="412"/>
      <c r="B29" s="403" t="s">
        <v>427</v>
      </c>
      <c r="C29" s="142" t="s">
        <v>405</v>
      </c>
      <c r="D29" s="206"/>
      <c r="E29" s="206"/>
      <c r="F29" s="404"/>
      <c r="G29" s="404"/>
      <c r="H29" s="404"/>
      <c r="I29" s="414"/>
    </row>
    <row r="30" spans="1:9" x14ac:dyDescent="0.25">
      <c r="A30" s="412"/>
      <c r="B30" s="392"/>
      <c r="C30" s="138" t="s">
        <v>406</v>
      </c>
      <c r="D30" s="194"/>
      <c r="E30" s="194"/>
      <c r="F30" s="382"/>
      <c r="G30" s="382"/>
      <c r="H30" s="382"/>
      <c r="I30" s="379"/>
    </row>
    <row r="31" spans="1:9" ht="15.75" thickBot="1" x14ac:dyDescent="0.3">
      <c r="A31" s="413"/>
      <c r="B31" s="393"/>
      <c r="C31" s="140" t="s">
        <v>407</v>
      </c>
      <c r="D31" s="198"/>
      <c r="E31" s="198"/>
      <c r="F31" s="383"/>
      <c r="G31" s="383"/>
      <c r="H31" s="383"/>
      <c r="I31" s="380"/>
    </row>
    <row r="32" spans="1:9" ht="45" x14ac:dyDescent="0.25">
      <c r="A32" s="361">
        <v>3</v>
      </c>
      <c r="B32" s="130" t="s">
        <v>393</v>
      </c>
      <c r="C32" s="358" t="s">
        <v>401</v>
      </c>
      <c r="D32" s="131" t="s">
        <v>394</v>
      </c>
      <c r="E32" s="131" t="s">
        <v>395</v>
      </c>
      <c r="F32" s="349" t="s">
        <v>396</v>
      </c>
      <c r="G32" s="349" t="s">
        <v>397</v>
      </c>
      <c r="H32" s="349" t="s">
        <v>398</v>
      </c>
      <c r="I32" s="346" t="s">
        <v>399</v>
      </c>
    </row>
    <row r="33" spans="1:9" ht="31.5" x14ac:dyDescent="0.25">
      <c r="A33" s="362"/>
      <c r="B33" s="132" t="s">
        <v>1190</v>
      </c>
      <c r="C33" s="359"/>
      <c r="D33" s="133">
        <f>'Образовательный процесс'!D7</f>
        <v>0</v>
      </c>
      <c r="E33" s="205"/>
      <c r="F33" s="350"/>
      <c r="G33" s="350"/>
      <c r="H33" s="350"/>
      <c r="I33" s="347"/>
    </row>
    <row r="34" spans="1:9" ht="15.75" thickBot="1" x14ac:dyDescent="0.3">
      <c r="A34" s="363"/>
      <c r="B34" s="134" t="s">
        <v>400</v>
      </c>
      <c r="C34" s="360"/>
      <c r="D34" s="135" t="s">
        <v>402</v>
      </c>
      <c r="E34" s="135" t="s">
        <v>403</v>
      </c>
      <c r="F34" s="351"/>
      <c r="G34" s="351"/>
      <c r="H34" s="351"/>
      <c r="I34" s="352"/>
    </row>
    <row r="35" spans="1:9" ht="15" customHeight="1" x14ac:dyDescent="0.25">
      <c r="A35" s="397"/>
      <c r="B35" s="400" t="s">
        <v>432</v>
      </c>
      <c r="C35" s="210" t="s">
        <v>405</v>
      </c>
      <c r="D35" s="193"/>
      <c r="E35" s="193"/>
      <c r="F35" s="338"/>
      <c r="G35" s="338"/>
      <c r="H35" s="338"/>
      <c r="I35" s="338"/>
    </row>
    <row r="36" spans="1:9" x14ac:dyDescent="0.25">
      <c r="A36" s="398"/>
      <c r="B36" s="401"/>
      <c r="C36" s="211" t="s">
        <v>492</v>
      </c>
      <c r="D36" s="194"/>
      <c r="E36" s="194"/>
      <c r="F36" s="339"/>
      <c r="G36" s="339"/>
      <c r="H36" s="339"/>
      <c r="I36" s="339"/>
    </row>
    <row r="37" spans="1:9" ht="15.75" thickBot="1" x14ac:dyDescent="0.3">
      <c r="A37" s="399"/>
      <c r="B37" s="402"/>
      <c r="C37" s="212" t="s">
        <v>407</v>
      </c>
      <c r="D37" s="198"/>
      <c r="E37" s="198"/>
      <c r="F37" s="340"/>
      <c r="G37" s="340"/>
      <c r="H37" s="340"/>
      <c r="I37" s="340"/>
    </row>
    <row r="38" spans="1:9" ht="45" x14ac:dyDescent="0.25">
      <c r="A38" s="361">
        <v>4</v>
      </c>
      <c r="B38" s="130" t="s">
        <v>393</v>
      </c>
      <c r="C38" s="358" t="s">
        <v>401</v>
      </c>
      <c r="D38" s="131" t="s">
        <v>394</v>
      </c>
      <c r="E38" s="131" t="s">
        <v>395</v>
      </c>
      <c r="F38" s="349" t="s">
        <v>396</v>
      </c>
      <c r="G38" s="349" t="s">
        <v>397</v>
      </c>
      <c r="H38" s="349" t="s">
        <v>398</v>
      </c>
      <c r="I38" s="346" t="s">
        <v>399</v>
      </c>
    </row>
    <row r="39" spans="1:9" ht="47.25" x14ac:dyDescent="0.25">
      <c r="A39" s="362"/>
      <c r="B39" s="132" t="s">
        <v>1143</v>
      </c>
      <c r="C39" s="359"/>
      <c r="D39" s="133">
        <f>'Образовательный процесс'!D9</f>
        <v>0</v>
      </c>
      <c r="E39" s="205"/>
      <c r="F39" s="350"/>
      <c r="G39" s="350"/>
      <c r="H39" s="350"/>
      <c r="I39" s="347"/>
    </row>
    <row r="40" spans="1:9" ht="15.75" thickBot="1" x14ac:dyDescent="0.3">
      <c r="A40" s="363"/>
      <c r="B40" s="134" t="s">
        <v>400</v>
      </c>
      <c r="C40" s="360"/>
      <c r="D40" s="135" t="s">
        <v>402</v>
      </c>
      <c r="E40" s="135" t="s">
        <v>403</v>
      </c>
      <c r="F40" s="351"/>
      <c r="G40" s="351"/>
      <c r="H40" s="351"/>
      <c r="I40" s="352"/>
    </row>
    <row r="41" spans="1:9" ht="15" customHeight="1" x14ac:dyDescent="0.25">
      <c r="A41" s="372"/>
      <c r="B41" s="375" t="s">
        <v>433</v>
      </c>
      <c r="C41" s="210" t="s">
        <v>1040</v>
      </c>
      <c r="D41" s="193"/>
      <c r="E41" s="193"/>
      <c r="F41" s="338"/>
      <c r="G41" s="338"/>
      <c r="H41" s="338"/>
      <c r="I41" s="338"/>
    </row>
    <row r="42" spans="1:9" x14ac:dyDescent="0.25">
      <c r="A42" s="373"/>
      <c r="B42" s="376"/>
      <c r="C42" s="211" t="s">
        <v>1041</v>
      </c>
      <c r="D42" s="194"/>
      <c r="E42" s="194"/>
      <c r="F42" s="339"/>
      <c r="G42" s="339"/>
      <c r="H42" s="339"/>
      <c r="I42" s="339"/>
    </row>
    <row r="43" spans="1:9" ht="15.75" thickBot="1" x14ac:dyDescent="0.3">
      <c r="A43" s="373"/>
      <c r="B43" s="377"/>
      <c r="C43" s="212" t="s">
        <v>1042</v>
      </c>
      <c r="D43" s="198"/>
      <c r="E43" s="198"/>
      <c r="F43" s="340"/>
      <c r="G43" s="340"/>
      <c r="H43" s="340"/>
      <c r="I43" s="340"/>
    </row>
    <row r="44" spans="1:9" ht="30" x14ac:dyDescent="0.25">
      <c r="A44" s="373"/>
      <c r="B44" s="353" t="s">
        <v>434</v>
      </c>
      <c r="C44" s="216" t="s">
        <v>1043</v>
      </c>
      <c r="D44" s="193"/>
      <c r="E44" s="193"/>
      <c r="F44" s="338"/>
      <c r="G44" s="338"/>
      <c r="H44" s="338"/>
      <c r="I44" s="338"/>
    </row>
    <row r="45" spans="1:9" ht="30" x14ac:dyDescent="0.25">
      <c r="A45" s="373"/>
      <c r="B45" s="354"/>
      <c r="C45" s="215" t="s">
        <v>1044</v>
      </c>
      <c r="D45" s="194"/>
      <c r="E45" s="194"/>
      <c r="F45" s="339"/>
      <c r="G45" s="339"/>
      <c r="H45" s="339"/>
      <c r="I45" s="339"/>
    </row>
    <row r="46" spans="1:9" ht="15.75" thickBot="1" x14ac:dyDescent="0.3">
      <c r="A46" s="373"/>
      <c r="B46" s="355"/>
      <c r="C46" s="212" t="s">
        <v>1045</v>
      </c>
      <c r="D46" s="198"/>
      <c r="E46" s="198"/>
      <c r="F46" s="340"/>
      <c r="G46" s="340"/>
      <c r="H46" s="340"/>
      <c r="I46" s="340"/>
    </row>
    <row r="47" spans="1:9" ht="15" customHeight="1" x14ac:dyDescent="0.25">
      <c r="A47" s="373"/>
      <c r="B47" s="353" t="s">
        <v>435</v>
      </c>
      <c r="C47" s="210" t="s">
        <v>436</v>
      </c>
      <c r="D47" s="193"/>
      <c r="E47" s="193"/>
      <c r="F47" s="338"/>
      <c r="G47" s="338"/>
      <c r="H47" s="338"/>
      <c r="I47" s="338"/>
    </row>
    <row r="48" spans="1:9" x14ac:dyDescent="0.25">
      <c r="A48" s="373"/>
      <c r="B48" s="367"/>
      <c r="C48" s="215" t="s">
        <v>437</v>
      </c>
      <c r="D48" s="194"/>
      <c r="E48" s="194"/>
      <c r="F48" s="339"/>
      <c r="G48" s="339"/>
      <c r="H48" s="339"/>
      <c r="I48" s="339"/>
    </row>
    <row r="49" spans="1:9" ht="15.75" thickBot="1" x14ac:dyDescent="0.3">
      <c r="A49" s="373"/>
      <c r="B49" s="368"/>
      <c r="C49" s="212" t="s">
        <v>438</v>
      </c>
      <c r="D49" s="198"/>
      <c r="E49" s="198"/>
      <c r="F49" s="340"/>
      <c r="G49" s="340"/>
      <c r="H49" s="340"/>
      <c r="I49" s="340"/>
    </row>
    <row r="50" spans="1:9" x14ac:dyDescent="0.25">
      <c r="A50" s="373"/>
      <c r="B50" s="353" t="s">
        <v>439</v>
      </c>
      <c r="C50" s="213" t="s">
        <v>1046</v>
      </c>
      <c r="D50" s="193"/>
      <c r="E50" s="193"/>
      <c r="F50" s="338"/>
      <c r="G50" s="338"/>
      <c r="H50" s="338"/>
      <c r="I50" s="338"/>
    </row>
    <row r="51" spans="1:9" x14ac:dyDescent="0.25">
      <c r="A51" s="373"/>
      <c r="B51" s="354"/>
      <c r="C51" s="211" t="s">
        <v>424</v>
      </c>
      <c r="D51" s="194"/>
      <c r="E51" s="194"/>
      <c r="F51" s="339"/>
      <c r="G51" s="339"/>
      <c r="H51" s="339"/>
      <c r="I51" s="339"/>
    </row>
    <row r="52" spans="1:9" ht="15.75" thickBot="1" x14ac:dyDescent="0.3">
      <c r="A52" s="373"/>
      <c r="B52" s="355"/>
      <c r="C52" s="212" t="s">
        <v>440</v>
      </c>
      <c r="D52" s="198"/>
      <c r="E52" s="198"/>
      <c r="F52" s="340"/>
      <c r="G52" s="340"/>
      <c r="H52" s="340"/>
      <c r="I52" s="340"/>
    </row>
    <row r="53" spans="1:9" ht="15" customHeight="1" x14ac:dyDescent="0.25">
      <c r="A53" s="373"/>
      <c r="B53" s="375" t="s">
        <v>441</v>
      </c>
      <c r="C53" s="210" t="s">
        <v>1047</v>
      </c>
      <c r="D53" s="193"/>
      <c r="E53" s="193"/>
      <c r="F53" s="338"/>
      <c r="G53" s="338"/>
      <c r="H53" s="338"/>
      <c r="I53" s="338"/>
    </row>
    <row r="54" spans="1:9" x14ac:dyDescent="0.25">
      <c r="A54" s="373"/>
      <c r="B54" s="376"/>
      <c r="C54" s="211" t="s">
        <v>1048</v>
      </c>
      <c r="D54" s="194"/>
      <c r="E54" s="194"/>
      <c r="F54" s="339"/>
      <c r="G54" s="339"/>
      <c r="H54" s="339"/>
      <c r="I54" s="339"/>
    </row>
    <row r="55" spans="1:9" ht="15.75" thickBot="1" x14ac:dyDescent="0.3">
      <c r="A55" s="374"/>
      <c r="B55" s="377"/>
      <c r="C55" s="212" t="s">
        <v>1049</v>
      </c>
      <c r="D55" s="198"/>
      <c r="E55" s="198"/>
      <c r="F55" s="340"/>
      <c r="G55" s="340"/>
      <c r="H55" s="340"/>
      <c r="I55" s="340"/>
    </row>
    <row r="56" spans="1:9" ht="45" x14ac:dyDescent="0.25">
      <c r="A56" s="361">
        <v>5</v>
      </c>
      <c r="B56" s="130" t="s">
        <v>393</v>
      </c>
      <c r="C56" s="358" t="s">
        <v>401</v>
      </c>
      <c r="D56" s="131" t="s">
        <v>394</v>
      </c>
      <c r="E56" s="131" t="s">
        <v>395</v>
      </c>
      <c r="F56" s="349" t="s">
        <v>396</v>
      </c>
      <c r="G56" s="349" t="s">
        <v>397</v>
      </c>
      <c r="H56" s="349" t="s">
        <v>398</v>
      </c>
      <c r="I56" s="346" t="s">
        <v>399</v>
      </c>
    </row>
    <row r="57" spans="1:9" ht="31.5" x14ac:dyDescent="0.25">
      <c r="A57" s="362"/>
      <c r="B57" s="132" t="s">
        <v>442</v>
      </c>
      <c r="C57" s="359"/>
      <c r="D57" s="133">
        <f>'Образовательный процесс'!D12</f>
        <v>0</v>
      </c>
      <c r="E57" s="205"/>
      <c r="F57" s="350"/>
      <c r="G57" s="350"/>
      <c r="H57" s="350"/>
      <c r="I57" s="347"/>
    </row>
    <row r="58" spans="1:9" ht="15.75" thickBot="1" x14ac:dyDescent="0.3">
      <c r="A58" s="363"/>
      <c r="B58" s="134" t="s">
        <v>400</v>
      </c>
      <c r="C58" s="360"/>
      <c r="D58" s="135" t="s">
        <v>402</v>
      </c>
      <c r="E58" s="135" t="s">
        <v>403</v>
      </c>
      <c r="F58" s="351"/>
      <c r="G58" s="351"/>
      <c r="H58" s="351"/>
      <c r="I58" s="352"/>
    </row>
    <row r="59" spans="1:9" ht="15" customHeight="1" x14ac:dyDescent="0.25">
      <c r="A59" s="372"/>
      <c r="B59" s="394" t="s">
        <v>443</v>
      </c>
      <c r="C59" s="136" t="s">
        <v>444</v>
      </c>
      <c r="D59" s="193"/>
      <c r="E59" s="193"/>
      <c r="F59" s="338"/>
      <c r="G59" s="338"/>
      <c r="H59" s="338"/>
      <c r="I59" s="344"/>
    </row>
    <row r="60" spans="1:9" ht="15.75" thickBot="1" x14ac:dyDescent="0.3">
      <c r="A60" s="373"/>
      <c r="B60" s="368"/>
      <c r="C60" s="140" t="s">
        <v>1050</v>
      </c>
      <c r="D60" s="198"/>
      <c r="E60" s="198"/>
      <c r="F60" s="340"/>
      <c r="G60" s="340"/>
      <c r="H60" s="340"/>
      <c r="I60" s="345"/>
    </row>
    <row r="61" spans="1:9" ht="21" customHeight="1" x14ac:dyDescent="0.25">
      <c r="A61" s="373"/>
      <c r="B61" s="353" t="s">
        <v>445</v>
      </c>
      <c r="C61" s="136" t="s">
        <v>446</v>
      </c>
      <c r="D61" s="193"/>
      <c r="E61" s="193"/>
      <c r="F61" s="338"/>
      <c r="G61" s="338"/>
      <c r="H61" s="338"/>
      <c r="I61" s="338"/>
    </row>
    <row r="62" spans="1:9" ht="20.25" customHeight="1" x14ac:dyDescent="0.25">
      <c r="A62" s="373"/>
      <c r="B62" s="367"/>
      <c r="C62" s="138" t="s">
        <v>447</v>
      </c>
      <c r="D62" s="194"/>
      <c r="E62" s="194"/>
      <c r="F62" s="339"/>
      <c r="G62" s="339"/>
      <c r="H62" s="339"/>
      <c r="I62" s="339"/>
    </row>
    <row r="63" spans="1:9" ht="30.75" thickBot="1" x14ac:dyDescent="0.3">
      <c r="A63" s="373"/>
      <c r="B63" s="368"/>
      <c r="C63" s="217" t="s">
        <v>448</v>
      </c>
      <c r="D63" s="198"/>
      <c r="E63" s="198"/>
      <c r="F63" s="340"/>
      <c r="G63" s="340"/>
      <c r="H63" s="340"/>
      <c r="I63" s="340"/>
    </row>
    <row r="64" spans="1:9" x14ac:dyDescent="0.25">
      <c r="A64" s="373"/>
      <c r="B64" s="375" t="s">
        <v>449</v>
      </c>
      <c r="C64" s="218" t="s">
        <v>450</v>
      </c>
      <c r="D64" s="193"/>
      <c r="E64" s="193"/>
      <c r="F64" s="338"/>
      <c r="G64" s="338"/>
      <c r="H64" s="338"/>
      <c r="I64" s="338"/>
    </row>
    <row r="65" spans="1:9" x14ac:dyDescent="0.25">
      <c r="A65" s="373"/>
      <c r="B65" s="376"/>
      <c r="C65" s="219" t="s">
        <v>451</v>
      </c>
      <c r="D65" s="194"/>
      <c r="E65" s="194"/>
      <c r="F65" s="339"/>
      <c r="G65" s="339"/>
      <c r="H65" s="339"/>
      <c r="I65" s="339"/>
    </row>
    <row r="66" spans="1:9" ht="15.75" thickBot="1" x14ac:dyDescent="0.3">
      <c r="A66" s="373"/>
      <c r="B66" s="377"/>
      <c r="C66" s="220" t="s">
        <v>429</v>
      </c>
      <c r="D66" s="198"/>
      <c r="E66" s="198"/>
      <c r="F66" s="340"/>
      <c r="G66" s="340"/>
      <c r="H66" s="340"/>
      <c r="I66" s="340"/>
    </row>
    <row r="67" spans="1:9" ht="15" customHeight="1" x14ac:dyDescent="0.25">
      <c r="A67" s="373"/>
      <c r="B67" s="375" t="s">
        <v>452</v>
      </c>
      <c r="C67" s="221" t="s">
        <v>1051</v>
      </c>
      <c r="D67" s="193"/>
      <c r="E67" s="193"/>
      <c r="F67" s="338"/>
      <c r="G67" s="338"/>
      <c r="H67" s="338"/>
      <c r="I67" s="338"/>
    </row>
    <row r="68" spans="1:9" ht="30" x14ac:dyDescent="0.25">
      <c r="A68" s="373"/>
      <c r="B68" s="395"/>
      <c r="C68" s="222" t="s">
        <v>1052</v>
      </c>
      <c r="D68" s="194"/>
      <c r="E68" s="194"/>
      <c r="F68" s="339"/>
      <c r="G68" s="339"/>
      <c r="H68" s="339"/>
      <c r="I68" s="339"/>
    </row>
    <row r="69" spans="1:9" ht="15.75" thickBot="1" x14ac:dyDescent="0.3">
      <c r="A69" s="374"/>
      <c r="B69" s="396"/>
      <c r="C69" s="220" t="s">
        <v>1053</v>
      </c>
      <c r="D69" s="198"/>
      <c r="E69" s="198"/>
      <c r="F69" s="340"/>
      <c r="G69" s="340"/>
      <c r="H69" s="340"/>
      <c r="I69" s="340"/>
    </row>
    <row r="70" spans="1:9" ht="45" x14ac:dyDescent="0.25">
      <c r="A70" s="361">
        <v>6</v>
      </c>
      <c r="B70" s="130" t="s">
        <v>393</v>
      </c>
      <c r="C70" s="358" t="s">
        <v>401</v>
      </c>
      <c r="D70" s="131" t="s">
        <v>394</v>
      </c>
      <c r="E70" s="131" t="s">
        <v>395</v>
      </c>
      <c r="F70" s="349" t="s">
        <v>396</v>
      </c>
      <c r="G70" s="349" t="s">
        <v>397</v>
      </c>
      <c r="H70" s="349" t="s">
        <v>398</v>
      </c>
      <c r="I70" s="346" t="s">
        <v>399</v>
      </c>
    </row>
    <row r="71" spans="1:9" ht="15.75" x14ac:dyDescent="0.25">
      <c r="A71" s="362"/>
      <c r="B71" s="132" t="s">
        <v>10</v>
      </c>
      <c r="C71" s="359"/>
      <c r="D71" s="133">
        <f>'Образовательный процесс'!D14</f>
        <v>0</v>
      </c>
      <c r="E71" s="205"/>
      <c r="F71" s="350"/>
      <c r="G71" s="350"/>
      <c r="H71" s="350"/>
      <c r="I71" s="347"/>
    </row>
    <row r="72" spans="1:9" ht="15.75" thickBot="1" x14ac:dyDescent="0.3">
      <c r="A72" s="363"/>
      <c r="B72" s="223" t="s">
        <v>400</v>
      </c>
      <c r="C72" s="360"/>
      <c r="D72" s="147" t="s">
        <v>402</v>
      </c>
      <c r="E72" s="147" t="s">
        <v>403</v>
      </c>
      <c r="F72" s="369"/>
      <c r="G72" s="369"/>
      <c r="H72" s="369"/>
      <c r="I72" s="348"/>
    </row>
    <row r="73" spans="1:9" ht="15" customHeight="1" x14ac:dyDescent="0.25">
      <c r="A73" s="372"/>
      <c r="B73" s="375" t="s">
        <v>453</v>
      </c>
      <c r="C73" s="214" t="s">
        <v>454</v>
      </c>
      <c r="D73" s="193"/>
      <c r="E73" s="193"/>
      <c r="F73" s="338"/>
      <c r="G73" s="338"/>
      <c r="H73" s="338"/>
      <c r="I73" s="338"/>
    </row>
    <row r="74" spans="1:9" x14ac:dyDescent="0.25">
      <c r="A74" s="373"/>
      <c r="B74" s="376"/>
      <c r="C74" s="215" t="s">
        <v>447</v>
      </c>
      <c r="D74" s="194"/>
      <c r="E74" s="194"/>
      <c r="F74" s="339"/>
      <c r="G74" s="339"/>
      <c r="H74" s="339"/>
      <c r="I74" s="339"/>
    </row>
    <row r="75" spans="1:9" ht="15.75" thickBot="1" x14ac:dyDescent="0.3">
      <c r="A75" s="373"/>
      <c r="B75" s="377"/>
      <c r="C75" s="212" t="s">
        <v>455</v>
      </c>
      <c r="D75" s="198"/>
      <c r="E75" s="198"/>
      <c r="F75" s="340"/>
      <c r="G75" s="340"/>
      <c r="H75" s="340"/>
      <c r="I75" s="340"/>
    </row>
    <row r="76" spans="1:9" ht="15" customHeight="1" x14ac:dyDescent="0.25">
      <c r="A76" s="373"/>
      <c r="B76" s="375" t="s">
        <v>456</v>
      </c>
      <c r="C76" s="213" t="s">
        <v>457</v>
      </c>
      <c r="D76" s="193"/>
      <c r="E76" s="193"/>
      <c r="F76" s="338"/>
      <c r="G76" s="338"/>
      <c r="H76" s="338"/>
      <c r="I76" s="338"/>
    </row>
    <row r="77" spans="1:9" x14ac:dyDescent="0.25">
      <c r="A77" s="373"/>
      <c r="B77" s="376"/>
      <c r="C77" s="211" t="s">
        <v>458</v>
      </c>
      <c r="D77" s="194"/>
      <c r="E77" s="194"/>
      <c r="F77" s="339"/>
      <c r="G77" s="339"/>
      <c r="H77" s="339"/>
      <c r="I77" s="339"/>
    </row>
    <row r="78" spans="1:9" ht="15.75" thickBot="1" x14ac:dyDescent="0.3">
      <c r="A78" s="373"/>
      <c r="B78" s="377"/>
      <c r="C78" s="212" t="s">
        <v>459</v>
      </c>
      <c r="D78" s="198"/>
      <c r="E78" s="198"/>
      <c r="F78" s="340"/>
      <c r="G78" s="340"/>
      <c r="H78" s="340"/>
      <c r="I78" s="340"/>
    </row>
    <row r="79" spans="1:9" x14ac:dyDescent="0.25">
      <c r="A79" s="373"/>
      <c r="B79" s="375" t="s">
        <v>460</v>
      </c>
      <c r="C79" s="213" t="s">
        <v>461</v>
      </c>
      <c r="D79" s="193"/>
      <c r="E79" s="193"/>
      <c r="F79" s="338"/>
      <c r="G79" s="338"/>
      <c r="H79" s="338"/>
      <c r="I79" s="338"/>
    </row>
    <row r="80" spans="1:9" x14ac:dyDescent="0.25">
      <c r="A80" s="373"/>
      <c r="B80" s="376"/>
      <c r="C80" s="211" t="s">
        <v>462</v>
      </c>
      <c r="D80" s="194"/>
      <c r="E80" s="194"/>
      <c r="F80" s="339"/>
      <c r="G80" s="339"/>
      <c r="H80" s="339"/>
      <c r="I80" s="339"/>
    </row>
    <row r="81" spans="1:9" ht="15.75" thickBot="1" x14ac:dyDescent="0.3">
      <c r="A81" s="373"/>
      <c r="B81" s="377"/>
      <c r="C81" s="212" t="s">
        <v>463</v>
      </c>
      <c r="D81" s="198"/>
      <c r="E81" s="198"/>
      <c r="F81" s="340"/>
      <c r="G81" s="340"/>
      <c r="H81" s="340"/>
      <c r="I81" s="340"/>
    </row>
    <row r="82" spans="1:9" ht="15" customHeight="1" x14ac:dyDescent="0.25">
      <c r="A82" s="373"/>
      <c r="B82" s="375" t="s">
        <v>464</v>
      </c>
      <c r="C82" s="210" t="s">
        <v>465</v>
      </c>
      <c r="D82" s="193"/>
      <c r="E82" s="193"/>
      <c r="F82" s="338"/>
      <c r="G82" s="338"/>
      <c r="H82" s="338"/>
      <c r="I82" s="338"/>
    </row>
    <row r="83" spans="1:9" x14ac:dyDescent="0.25">
      <c r="A83" s="373"/>
      <c r="B83" s="376"/>
      <c r="C83" s="211" t="s">
        <v>466</v>
      </c>
      <c r="D83" s="194"/>
      <c r="E83" s="194"/>
      <c r="F83" s="339"/>
      <c r="G83" s="339"/>
      <c r="H83" s="339"/>
      <c r="I83" s="339"/>
    </row>
    <row r="84" spans="1:9" ht="15.75" thickBot="1" x14ac:dyDescent="0.3">
      <c r="A84" s="373"/>
      <c r="B84" s="377"/>
      <c r="C84" s="212" t="s">
        <v>467</v>
      </c>
      <c r="D84" s="198"/>
      <c r="E84" s="198"/>
      <c r="F84" s="340"/>
      <c r="G84" s="340"/>
      <c r="H84" s="340"/>
      <c r="I84" s="340"/>
    </row>
    <row r="85" spans="1:9" ht="15" customHeight="1" x14ac:dyDescent="0.25">
      <c r="A85" s="373"/>
      <c r="B85" s="353" t="s">
        <v>468</v>
      </c>
      <c r="C85" s="213" t="s">
        <v>415</v>
      </c>
      <c r="D85" s="193"/>
      <c r="E85" s="193"/>
      <c r="F85" s="338"/>
      <c r="G85" s="338"/>
      <c r="H85" s="338"/>
      <c r="I85" s="338"/>
    </row>
    <row r="86" spans="1:9" x14ac:dyDescent="0.25">
      <c r="A86" s="373"/>
      <c r="B86" s="354"/>
      <c r="C86" s="211" t="s">
        <v>469</v>
      </c>
      <c r="D86" s="194"/>
      <c r="E86" s="194"/>
      <c r="F86" s="339"/>
      <c r="G86" s="339"/>
      <c r="H86" s="339"/>
      <c r="I86" s="339"/>
    </row>
    <row r="87" spans="1:9" ht="15.75" thickBot="1" x14ac:dyDescent="0.3">
      <c r="A87" s="373"/>
      <c r="B87" s="355"/>
      <c r="C87" s="212" t="s">
        <v>470</v>
      </c>
      <c r="D87" s="198"/>
      <c r="E87" s="198"/>
      <c r="F87" s="340"/>
      <c r="G87" s="340"/>
      <c r="H87" s="340"/>
      <c r="I87" s="340"/>
    </row>
    <row r="88" spans="1:9" ht="15" customHeight="1" x14ac:dyDescent="0.25">
      <c r="A88" s="373"/>
      <c r="B88" s="353" t="s">
        <v>471</v>
      </c>
      <c r="C88" s="210" t="s">
        <v>1039</v>
      </c>
      <c r="D88" s="193"/>
      <c r="E88" s="193"/>
      <c r="F88" s="338"/>
      <c r="G88" s="338"/>
      <c r="H88" s="338"/>
      <c r="I88" s="338"/>
    </row>
    <row r="89" spans="1:9" x14ac:dyDescent="0.25">
      <c r="A89" s="373"/>
      <c r="B89" s="367"/>
      <c r="C89" s="211" t="s">
        <v>462</v>
      </c>
      <c r="D89" s="194"/>
      <c r="E89" s="194"/>
      <c r="F89" s="339"/>
      <c r="G89" s="339"/>
      <c r="H89" s="339"/>
      <c r="I89" s="339"/>
    </row>
    <row r="90" spans="1:9" ht="15.75" thickBot="1" x14ac:dyDescent="0.3">
      <c r="A90" s="373"/>
      <c r="B90" s="368"/>
      <c r="C90" s="212" t="s">
        <v>1054</v>
      </c>
      <c r="D90" s="198"/>
      <c r="E90" s="198"/>
      <c r="F90" s="340"/>
      <c r="G90" s="340"/>
      <c r="H90" s="340"/>
      <c r="I90" s="340"/>
    </row>
    <row r="91" spans="1:9" ht="15" customHeight="1" x14ac:dyDescent="0.25">
      <c r="A91" s="373"/>
      <c r="B91" s="353" t="s">
        <v>472</v>
      </c>
      <c r="C91" s="210" t="s">
        <v>405</v>
      </c>
      <c r="D91" s="193"/>
      <c r="E91" s="193"/>
      <c r="F91" s="338"/>
      <c r="G91" s="338"/>
      <c r="H91" s="338"/>
      <c r="I91" s="338"/>
    </row>
    <row r="92" spans="1:9" x14ac:dyDescent="0.25">
      <c r="A92" s="373"/>
      <c r="B92" s="354"/>
      <c r="C92" s="211" t="s">
        <v>492</v>
      </c>
      <c r="D92" s="194"/>
      <c r="E92" s="194"/>
      <c r="F92" s="339"/>
      <c r="G92" s="339"/>
      <c r="H92" s="339"/>
      <c r="I92" s="339"/>
    </row>
    <row r="93" spans="1:9" ht="15.75" thickBot="1" x14ac:dyDescent="0.3">
      <c r="A93" s="373"/>
      <c r="B93" s="355"/>
      <c r="C93" s="212" t="s">
        <v>407</v>
      </c>
      <c r="D93" s="198"/>
      <c r="E93" s="198"/>
      <c r="F93" s="340"/>
      <c r="G93" s="340"/>
      <c r="H93" s="340"/>
      <c r="I93" s="340"/>
    </row>
    <row r="94" spans="1:9" ht="15" customHeight="1" x14ac:dyDescent="0.25">
      <c r="A94" s="373"/>
      <c r="B94" s="353" t="s">
        <v>473</v>
      </c>
      <c r="C94" s="213" t="s">
        <v>405</v>
      </c>
      <c r="D94" s="193"/>
      <c r="E94" s="193"/>
      <c r="F94" s="338"/>
      <c r="G94" s="338"/>
      <c r="H94" s="338"/>
      <c r="I94" s="338"/>
    </row>
    <row r="95" spans="1:9" x14ac:dyDescent="0.25">
      <c r="A95" s="373"/>
      <c r="B95" s="367"/>
      <c r="C95" s="211" t="s">
        <v>474</v>
      </c>
      <c r="D95" s="194"/>
      <c r="E95" s="194"/>
      <c r="F95" s="339"/>
      <c r="G95" s="339"/>
      <c r="H95" s="339"/>
      <c r="I95" s="339"/>
    </row>
    <row r="96" spans="1:9" ht="15.75" thickBot="1" x14ac:dyDescent="0.3">
      <c r="A96" s="373"/>
      <c r="B96" s="368"/>
      <c r="C96" s="212" t="s">
        <v>429</v>
      </c>
      <c r="D96" s="198"/>
      <c r="E96" s="198"/>
      <c r="F96" s="340"/>
      <c r="G96" s="340"/>
      <c r="H96" s="340"/>
      <c r="I96" s="340"/>
    </row>
    <row r="97" spans="1:9" ht="15" customHeight="1" x14ac:dyDescent="0.25">
      <c r="A97" s="373"/>
      <c r="B97" s="353" t="s">
        <v>475</v>
      </c>
      <c r="C97" s="210" t="s">
        <v>476</v>
      </c>
      <c r="D97" s="193"/>
      <c r="E97" s="193"/>
      <c r="F97" s="338"/>
      <c r="G97" s="338"/>
      <c r="H97" s="338"/>
      <c r="I97" s="338"/>
    </row>
    <row r="98" spans="1:9" x14ac:dyDescent="0.25">
      <c r="A98" s="373"/>
      <c r="B98" s="354"/>
      <c r="C98" s="211" t="s">
        <v>477</v>
      </c>
      <c r="D98" s="194"/>
      <c r="E98" s="194"/>
      <c r="F98" s="339"/>
      <c r="G98" s="339"/>
      <c r="H98" s="339"/>
      <c r="I98" s="339"/>
    </row>
    <row r="99" spans="1:9" ht="15.75" thickBot="1" x14ac:dyDescent="0.3">
      <c r="A99" s="374"/>
      <c r="B99" s="355"/>
      <c r="C99" s="212" t="s">
        <v>428</v>
      </c>
      <c r="D99" s="198"/>
      <c r="E99" s="198"/>
      <c r="F99" s="340"/>
      <c r="G99" s="340"/>
      <c r="H99" s="340"/>
      <c r="I99" s="340"/>
    </row>
    <row r="100" spans="1:9" ht="45" x14ac:dyDescent="0.25">
      <c r="A100" s="361">
        <v>7</v>
      </c>
      <c r="B100" s="130" t="s">
        <v>393</v>
      </c>
      <c r="C100" s="358" t="s">
        <v>401</v>
      </c>
      <c r="D100" s="131" t="s">
        <v>394</v>
      </c>
      <c r="E100" s="131" t="s">
        <v>395</v>
      </c>
      <c r="F100" s="349" t="s">
        <v>396</v>
      </c>
      <c r="G100" s="349" t="s">
        <v>397</v>
      </c>
      <c r="H100" s="349" t="s">
        <v>398</v>
      </c>
      <c r="I100" s="346" t="s">
        <v>399</v>
      </c>
    </row>
    <row r="101" spans="1:9" ht="63" x14ac:dyDescent="0.25">
      <c r="A101" s="362"/>
      <c r="B101" s="224" t="s">
        <v>1055</v>
      </c>
      <c r="C101" s="359"/>
      <c r="D101" s="133">
        <f>ВСОКО!D5</f>
        <v>0</v>
      </c>
      <c r="E101" s="205"/>
      <c r="F101" s="350"/>
      <c r="G101" s="350"/>
      <c r="H101" s="350"/>
      <c r="I101" s="347"/>
    </row>
    <row r="102" spans="1:9" ht="15.75" thickBot="1" x14ac:dyDescent="0.3">
      <c r="A102" s="363"/>
      <c r="B102" s="223" t="s">
        <v>400</v>
      </c>
      <c r="C102" s="360"/>
      <c r="D102" s="147" t="s">
        <v>402</v>
      </c>
      <c r="E102" s="147" t="s">
        <v>403</v>
      </c>
      <c r="F102" s="369"/>
      <c r="G102" s="369"/>
      <c r="H102" s="369"/>
      <c r="I102" s="348"/>
    </row>
    <row r="103" spans="1:9" x14ac:dyDescent="0.25">
      <c r="B103" s="370" t="s">
        <v>1056</v>
      </c>
      <c r="C103" s="154" t="s">
        <v>415</v>
      </c>
      <c r="D103" s="194"/>
      <c r="E103" s="194"/>
      <c r="F103" s="343"/>
      <c r="G103" s="343"/>
      <c r="H103" s="343"/>
      <c r="I103" s="343"/>
    </row>
    <row r="104" spans="1:9" ht="15.75" thickBot="1" x14ac:dyDescent="0.3">
      <c r="B104" s="371"/>
      <c r="C104" s="226" t="s">
        <v>42</v>
      </c>
      <c r="D104" s="194"/>
      <c r="E104" s="194"/>
      <c r="F104" s="340"/>
      <c r="G104" s="340"/>
      <c r="H104" s="340"/>
      <c r="I104" s="340"/>
    </row>
    <row r="105" spans="1:9" x14ac:dyDescent="0.25">
      <c r="B105" s="415" t="s">
        <v>1057</v>
      </c>
      <c r="C105" s="225" t="s">
        <v>1058</v>
      </c>
      <c r="D105" s="194"/>
      <c r="E105" s="194"/>
      <c r="F105" s="338"/>
      <c r="G105" s="338"/>
      <c r="H105" s="338"/>
      <c r="I105" s="338"/>
    </row>
    <row r="106" spans="1:9" x14ac:dyDescent="0.25">
      <c r="B106" s="416"/>
      <c r="C106" s="211" t="s">
        <v>1059</v>
      </c>
      <c r="D106" s="194"/>
      <c r="E106" s="194"/>
      <c r="F106" s="339"/>
      <c r="G106" s="339"/>
      <c r="H106" s="339"/>
      <c r="I106" s="339"/>
    </row>
    <row r="107" spans="1:9" ht="15.75" thickBot="1" x14ac:dyDescent="0.3">
      <c r="B107" s="417"/>
      <c r="C107" s="226" t="s">
        <v>282</v>
      </c>
      <c r="D107" s="194"/>
      <c r="E107" s="194"/>
      <c r="F107" s="340"/>
      <c r="G107" s="340"/>
      <c r="H107" s="340"/>
      <c r="I107" s="340"/>
    </row>
    <row r="108" spans="1:9" x14ac:dyDescent="0.25">
      <c r="B108" s="415" t="s">
        <v>1060</v>
      </c>
      <c r="C108" s="225" t="s">
        <v>1061</v>
      </c>
      <c r="D108" s="194"/>
      <c r="E108" s="194"/>
      <c r="F108" s="338"/>
      <c r="G108" s="338"/>
      <c r="H108" s="338"/>
      <c r="I108" s="338"/>
    </row>
    <row r="109" spans="1:9" x14ac:dyDescent="0.25">
      <c r="B109" s="416"/>
      <c r="C109" s="211" t="s">
        <v>1062</v>
      </c>
      <c r="D109" s="194"/>
      <c r="E109" s="194"/>
      <c r="F109" s="339"/>
      <c r="G109" s="339"/>
      <c r="H109" s="339"/>
      <c r="I109" s="339"/>
    </row>
    <row r="110" spans="1:9" ht="15.75" thickBot="1" x14ac:dyDescent="0.3">
      <c r="B110" s="417"/>
      <c r="C110" s="226" t="s">
        <v>1063</v>
      </c>
      <c r="D110" s="194"/>
      <c r="E110" s="194"/>
      <c r="F110" s="340"/>
      <c r="G110" s="340"/>
      <c r="H110" s="340"/>
      <c r="I110" s="340"/>
    </row>
    <row r="111" spans="1:9" x14ac:dyDescent="0.25">
      <c r="B111" s="415" t="s">
        <v>1064</v>
      </c>
      <c r="C111" s="225" t="s">
        <v>405</v>
      </c>
      <c r="D111" s="194"/>
      <c r="E111" s="194"/>
      <c r="F111" s="338"/>
      <c r="G111" s="338"/>
      <c r="H111" s="338"/>
      <c r="I111" s="338"/>
    </row>
    <row r="112" spans="1:9" x14ac:dyDescent="0.25">
      <c r="B112" s="416"/>
      <c r="C112" s="211" t="s">
        <v>474</v>
      </c>
      <c r="D112" s="194"/>
      <c r="E112" s="194"/>
      <c r="F112" s="339"/>
      <c r="G112" s="339"/>
      <c r="H112" s="339"/>
      <c r="I112" s="339"/>
    </row>
    <row r="113" spans="1:9" ht="15.75" thickBot="1" x14ac:dyDescent="0.3">
      <c r="B113" s="417"/>
      <c r="C113" s="226" t="s">
        <v>407</v>
      </c>
      <c r="D113" s="194"/>
      <c r="E113" s="194"/>
      <c r="F113" s="340"/>
      <c r="G113" s="340"/>
      <c r="H113" s="340"/>
      <c r="I113" s="340"/>
    </row>
    <row r="114" spans="1:9" ht="15" customHeight="1" x14ac:dyDescent="0.25">
      <c r="B114" s="415" t="s">
        <v>1065</v>
      </c>
      <c r="C114" s="225" t="s">
        <v>405</v>
      </c>
      <c r="D114" s="194"/>
      <c r="E114" s="194"/>
      <c r="F114" s="338"/>
      <c r="G114" s="338"/>
      <c r="H114" s="338"/>
      <c r="I114" s="338"/>
    </row>
    <row r="115" spans="1:9" x14ac:dyDescent="0.25">
      <c r="B115" s="416"/>
      <c r="C115" s="211" t="s">
        <v>474</v>
      </c>
      <c r="D115" s="194"/>
      <c r="E115" s="194"/>
      <c r="F115" s="339"/>
      <c r="G115" s="339"/>
      <c r="H115" s="339"/>
      <c r="I115" s="339"/>
    </row>
    <row r="116" spans="1:9" ht="15.75" thickBot="1" x14ac:dyDescent="0.3">
      <c r="B116" s="417"/>
      <c r="C116" s="226" t="s">
        <v>407</v>
      </c>
      <c r="D116" s="194"/>
      <c r="E116" s="194"/>
      <c r="F116" s="340"/>
      <c r="G116" s="340"/>
      <c r="H116" s="340"/>
      <c r="I116" s="340"/>
    </row>
    <row r="117" spans="1:9" ht="45" x14ac:dyDescent="0.25">
      <c r="A117" s="361">
        <v>8</v>
      </c>
      <c r="B117" s="130" t="s">
        <v>393</v>
      </c>
      <c r="C117" s="358" t="s">
        <v>401</v>
      </c>
      <c r="D117" s="131" t="s">
        <v>394</v>
      </c>
      <c r="E117" s="131" t="s">
        <v>395</v>
      </c>
      <c r="F117" s="349" t="s">
        <v>396</v>
      </c>
      <c r="G117" s="349" t="s">
        <v>397</v>
      </c>
      <c r="H117" s="349" t="s">
        <v>398</v>
      </c>
      <c r="I117" s="346" t="s">
        <v>399</v>
      </c>
    </row>
    <row r="118" spans="1:9" ht="47.25" x14ac:dyDescent="0.25">
      <c r="A118" s="362"/>
      <c r="B118" s="224" t="s">
        <v>1066</v>
      </c>
      <c r="C118" s="359"/>
      <c r="D118" s="133">
        <f>ВСОКО!D9</f>
        <v>0</v>
      </c>
      <c r="E118" s="205"/>
      <c r="F118" s="350"/>
      <c r="G118" s="350"/>
      <c r="H118" s="350"/>
      <c r="I118" s="347"/>
    </row>
    <row r="119" spans="1:9" ht="15.75" thickBot="1" x14ac:dyDescent="0.3">
      <c r="A119" s="363"/>
      <c r="B119" s="134" t="s">
        <v>400</v>
      </c>
      <c r="C119" s="360"/>
      <c r="D119" s="135" t="s">
        <v>402</v>
      </c>
      <c r="E119" s="135" t="s">
        <v>403</v>
      </c>
      <c r="F119" s="351"/>
      <c r="G119" s="351"/>
      <c r="H119" s="351"/>
      <c r="I119" s="352"/>
    </row>
    <row r="120" spans="1:9" x14ac:dyDescent="0.25">
      <c r="B120" s="364" t="s">
        <v>1067</v>
      </c>
      <c r="C120" s="227" t="s">
        <v>1068</v>
      </c>
      <c r="D120" s="206"/>
      <c r="E120" s="206"/>
      <c r="F120" s="338"/>
      <c r="G120" s="338"/>
      <c r="H120" s="338"/>
      <c r="I120" s="338"/>
    </row>
    <row r="121" spans="1:9" x14ac:dyDescent="0.25">
      <c r="B121" s="418"/>
      <c r="C121" s="211" t="s">
        <v>1069</v>
      </c>
      <c r="D121" s="194"/>
      <c r="E121" s="194"/>
      <c r="F121" s="339"/>
      <c r="G121" s="339"/>
      <c r="H121" s="339"/>
      <c r="I121" s="339"/>
    </row>
    <row r="122" spans="1:9" ht="15.75" thickBot="1" x14ac:dyDescent="0.3">
      <c r="B122" s="371"/>
      <c r="C122" s="226" t="s">
        <v>409</v>
      </c>
      <c r="D122" s="194"/>
      <c r="E122" s="194"/>
      <c r="F122" s="340"/>
      <c r="G122" s="340"/>
      <c r="H122" s="340"/>
      <c r="I122" s="340"/>
    </row>
    <row r="123" spans="1:9" x14ac:dyDescent="0.25">
      <c r="B123" s="415" t="s">
        <v>1070</v>
      </c>
      <c r="C123" s="225" t="s">
        <v>1071</v>
      </c>
      <c r="D123" s="194"/>
      <c r="E123" s="194"/>
      <c r="F123" s="338"/>
      <c r="G123" s="338"/>
      <c r="H123" s="338"/>
      <c r="I123" s="338"/>
    </row>
    <row r="124" spans="1:9" x14ac:dyDescent="0.25">
      <c r="B124" s="416"/>
      <c r="C124" s="211" t="s">
        <v>1072</v>
      </c>
      <c r="D124" s="194"/>
      <c r="E124" s="194"/>
      <c r="F124" s="339"/>
      <c r="G124" s="339"/>
      <c r="H124" s="339"/>
      <c r="I124" s="339"/>
    </row>
    <row r="125" spans="1:9" ht="15.75" thickBot="1" x14ac:dyDescent="0.3">
      <c r="B125" s="417"/>
      <c r="C125" s="226" t="s">
        <v>1073</v>
      </c>
      <c r="D125" s="194"/>
      <c r="E125" s="194"/>
      <c r="F125" s="340"/>
      <c r="G125" s="340"/>
      <c r="H125" s="340"/>
      <c r="I125" s="340"/>
    </row>
    <row r="126" spans="1:9" x14ac:dyDescent="0.25">
      <c r="B126" s="370" t="s">
        <v>1074</v>
      </c>
      <c r="C126" s="225" t="s">
        <v>405</v>
      </c>
      <c r="D126" s="194"/>
      <c r="E126" s="194"/>
      <c r="F126" s="338"/>
      <c r="G126" s="338"/>
      <c r="H126" s="338"/>
      <c r="I126" s="338"/>
    </row>
    <row r="127" spans="1:9" x14ac:dyDescent="0.25">
      <c r="B127" s="418"/>
      <c r="C127" s="211" t="s">
        <v>407</v>
      </c>
      <c r="D127" s="194"/>
      <c r="E127" s="194"/>
      <c r="F127" s="339"/>
      <c r="G127" s="339"/>
      <c r="H127" s="339"/>
      <c r="I127" s="339"/>
    </row>
    <row r="128" spans="1:9" ht="15.75" thickBot="1" x14ac:dyDescent="0.3">
      <c r="B128" s="371"/>
      <c r="C128" s="226" t="s">
        <v>429</v>
      </c>
      <c r="D128" s="194"/>
      <c r="E128" s="194"/>
      <c r="F128" s="340"/>
      <c r="G128" s="340"/>
      <c r="H128" s="340"/>
      <c r="I128" s="340"/>
    </row>
    <row r="129" spans="1:9" ht="45" x14ac:dyDescent="0.25">
      <c r="A129" s="361">
        <v>9</v>
      </c>
      <c r="B129" s="130" t="s">
        <v>393</v>
      </c>
      <c r="C129" s="358" t="s">
        <v>401</v>
      </c>
      <c r="D129" s="131" t="s">
        <v>394</v>
      </c>
      <c r="E129" s="131" t="s">
        <v>395</v>
      </c>
      <c r="F129" s="349" t="s">
        <v>396</v>
      </c>
      <c r="G129" s="349" t="s">
        <v>397</v>
      </c>
      <c r="H129" s="349" t="s">
        <v>398</v>
      </c>
      <c r="I129" s="346" t="s">
        <v>399</v>
      </c>
    </row>
    <row r="130" spans="1:9" ht="63" x14ac:dyDescent="0.25">
      <c r="A130" s="362"/>
      <c r="B130" s="224" t="s">
        <v>1075</v>
      </c>
      <c r="C130" s="359"/>
      <c r="D130" s="133">
        <f>ВСОКО!D11</f>
        <v>0</v>
      </c>
      <c r="E130" s="205"/>
      <c r="F130" s="350"/>
      <c r="G130" s="350"/>
      <c r="H130" s="350"/>
      <c r="I130" s="347"/>
    </row>
    <row r="131" spans="1:9" ht="15.75" thickBot="1" x14ac:dyDescent="0.3">
      <c r="A131" s="363"/>
      <c r="B131" s="134" t="s">
        <v>400</v>
      </c>
      <c r="C131" s="360"/>
      <c r="D131" s="135" t="s">
        <v>402</v>
      </c>
      <c r="E131" s="135" t="s">
        <v>403</v>
      </c>
      <c r="F131" s="351"/>
      <c r="G131" s="351"/>
      <c r="H131" s="351"/>
      <c r="I131" s="352"/>
    </row>
    <row r="132" spans="1:9" x14ac:dyDescent="0.25">
      <c r="B132" s="364" t="s">
        <v>1076</v>
      </c>
      <c r="C132" s="225" t="s">
        <v>415</v>
      </c>
      <c r="D132" s="194"/>
      <c r="E132" s="194"/>
      <c r="F132" s="338"/>
      <c r="G132" s="338"/>
      <c r="H132" s="338"/>
      <c r="I132" s="338"/>
    </row>
    <row r="133" spans="1:9" ht="15.75" thickBot="1" x14ac:dyDescent="0.3">
      <c r="B133" s="371"/>
      <c r="C133" s="226" t="s">
        <v>409</v>
      </c>
      <c r="D133" s="194"/>
      <c r="E133" s="194"/>
      <c r="F133" s="340"/>
      <c r="G133" s="340"/>
      <c r="H133" s="340"/>
      <c r="I133" s="340"/>
    </row>
    <row r="134" spans="1:9" ht="45" x14ac:dyDescent="0.25">
      <c r="A134" s="361">
        <v>11</v>
      </c>
      <c r="B134" s="130" t="s">
        <v>393</v>
      </c>
      <c r="C134" s="358" t="s">
        <v>401</v>
      </c>
      <c r="D134" s="131" t="s">
        <v>394</v>
      </c>
      <c r="E134" s="131" t="s">
        <v>395</v>
      </c>
      <c r="F134" s="349" t="s">
        <v>396</v>
      </c>
      <c r="G134" s="349" t="s">
        <v>397</v>
      </c>
      <c r="H134" s="349" t="s">
        <v>398</v>
      </c>
      <c r="I134" s="346" t="s">
        <v>399</v>
      </c>
    </row>
    <row r="135" spans="1:9" ht="31.5" x14ac:dyDescent="0.25">
      <c r="A135" s="362"/>
      <c r="B135" s="224" t="s">
        <v>1079</v>
      </c>
      <c r="C135" s="359"/>
      <c r="D135" s="133">
        <f>ВСОКО!D13</f>
        <v>0</v>
      </c>
      <c r="E135" s="205"/>
      <c r="F135" s="350"/>
      <c r="G135" s="350"/>
      <c r="H135" s="350"/>
      <c r="I135" s="347"/>
    </row>
    <row r="136" spans="1:9" ht="15.75" thickBot="1" x14ac:dyDescent="0.3">
      <c r="A136" s="363"/>
      <c r="B136" s="134" t="s">
        <v>400</v>
      </c>
      <c r="C136" s="360"/>
      <c r="D136" s="135" t="s">
        <v>402</v>
      </c>
      <c r="E136" s="135" t="s">
        <v>403</v>
      </c>
      <c r="F136" s="351"/>
      <c r="G136" s="351"/>
      <c r="H136" s="351"/>
      <c r="I136" s="352"/>
    </row>
    <row r="137" spans="1:9" x14ac:dyDescent="0.25">
      <c r="A137" s="30"/>
      <c r="B137" s="364" t="s">
        <v>1080</v>
      </c>
      <c r="C137" s="229" t="s">
        <v>405</v>
      </c>
      <c r="D137" s="237"/>
      <c r="E137" s="237"/>
      <c r="F137" s="338"/>
      <c r="G137" s="338"/>
      <c r="H137" s="338"/>
      <c r="I137" s="338"/>
    </row>
    <row r="138" spans="1:9" x14ac:dyDescent="0.25">
      <c r="A138" s="30"/>
      <c r="B138" s="418"/>
      <c r="C138" s="215" t="s">
        <v>474</v>
      </c>
      <c r="D138" s="237"/>
      <c r="E138" s="237"/>
      <c r="F138" s="339"/>
      <c r="G138" s="339"/>
      <c r="H138" s="339"/>
      <c r="I138" s="339"/>
    </row>
    <row r="139" spans="1:9" ht="15.75" thickBot="1" x14ac:dyDescent="0.3">
      <c r="A139" s="30"/>
      <c r="B139" s="371"/>
      <c r="C139" s="228" t="s">
        <v>407</v>
      </c>
      <c r="D139" s="237"/>
      <c r="E139" s="237"/>
      <c r="F139" s="340"/>
      <c r="G139" s="340"/>
      <c r="H139" s="340"/>
      <c r="I139" s="340"/>
    </row>
    <row r="140" spans="1:9" x14ac:dyDescent="0.25">
      <c r="A140" s="30"/>
      <c r="B140" s="419" t="s">
        <v>1081</v>
      </c>
      <c r="C140" s="229" t="s">
        <v>502</v>
      </c>
      <c r="D140" s="237"/>
      <c r="E140" s="237"/>
      <c r="F140" s="341"/>
      <c r="G140" s="341"/>
      <c r="H140" s="341"/>
      <c r="I140" s="341"/>
    </row>
    <row r="141" spans="1:9" ht="15.75" thickBot="1" x14ac:dyDescent="0.3">
      <c r="A141" s="30"/>
      <c r="B141" s="419"/>
      <c r="C141" s="228" t="s">
        <v>430</v>
      </c>
      <c r="D141" s="237"/>
      <c r="E141" s="237"/>
      <c r="F141" s="342"/>
      <c r="G141" s="342"/>
      <c r="H141" s="342"/>
      <c r="I141" s="342"/>
    </row>
    <row r="142" spans="1:9" x14ac:dyDescent="0.25">
      <c r="A142" s="30"/>
      <c r="B142" s="420" t="s">
        <v>1082</v>
      </c>
      <c r="C142" s="232" t="s">
        <v>405</v>
      </c>
      <c r="D142" s="237"/>
      <c r="E142" s="237"/>
      <c r="F142" s="338"/>
      <c r="G142" s="338"/>
      <c r="H142" s="338"/>
      <c r="I142" s="338"/>
    </row>
    <row r="143" spans="1:9" x14ac:dyDescent="0.25">
      <c r="A143" s="30"/>
      <c r="B143" s="420"/>
      <c r="C143" s="215" t="s">
        <v>1083</v>
      </c>
      <c r="D143" s="237"/>
      <c r="E143" s="237"/>
      <c r="F143" s="339"/>
      <c r="G143" s="339"/>
      <c r="H143" s="339"/>
      <c r="I143" s="339"/>
    </row>
    <row r="144" spans="1:9" ht="15.75" thickBot="1" x14ac:dyDescent="0.3">
      <c r="A144" s="30"/>
      <c r="B144" s="420"/>
      <c r="C144" s="228" t="s">
        <v>407</v>
      </c>
      <c r="D144" s="237"/>
      <c r="E144" s="237"/>
      <c r="F144" s="340"/>
      <c r="G144" s="340"/>
      <c r="H144" s="340"/>
      <c r="I144" s="340"/>
    </row>
    <row r="145" spans="1:9" x14ac:dyDescent="0.25">
      <c r="A145" s="30"/>
      <c r="B145" s="370" t="s">
        <v>1084</v>
      </c>
      <c r="C145" s="232" t="s">
        <v>405</v>
      </c>
      <c r="D145" s="237"/>
      <c r="E145" s="237"/>
      <c r="F145" s="338"/>
      <c r="G145" s="338"/>
      <c r="H145" s="338"/>
      <c r="I145" s="338"/>
    </row>
    <row r="146" spans="1:9" x14ac:dyDescent="0.25">
      <c r="A146" s="30"/>
      <c r="B146" s="418"/>
      <c r="C146" s="215" t="s">
        <v>1083</v>
      </c>
      <c r="D146" s="237"/>
      <c r="E146" s="237"/>
      <c r="F146" s="339"/>
      <c r="G146" s="339"/>
      <c r="H146" s="339"/>
      <c r="I146" s="339"/>
    </row>
    <row r="147" spans="1:9" ht="15.75" thickBot="1" x14ac:dyDescent="0.3">
      <c r="A147" s="30"/>
      <c r="B147" s="371"/>
      <c r="C147" s="228" t="s">
        <v>407</v>
      </c>
      <c r="D147" s="237"/>
      <c r="E147" s="237"/>
      <c r="F147" s="340"/>
      <c r="G147" s="340"/>
      <c r="H147" s="340"/>
      <c r="I147" s="340"/>
    </row>
    <row r="148" spans="1:9" x14ac:dyDescent="0.25">
      <c r="A148" s="30"/>
      <c r="B148" s="370" t="s">
        <v>1085</v>
      </c>
      <c r="C148" s="232" t="s">
        <v>405</v>
      </c>
      <c r="D148" s="237"/>
      <c r="E148" s="237"/>
      <c r="F148" s="338"/>
      <c r="G148" s="338"/>
      <c r="H148" s="338"/>
      <c r="I148" s="338"/>
    </row>
    <row r="149" spans="1:9" x14ac:dyDescent="0.25">
      <c r="A149" s="30"/>
      <c r="B149" s="418"/>
      <c r="C149" s="215" t="s">
        <v>1083</v>
      </c>
      <c r="D149" s="237"/>
      <c r="E149" s="237"/>
      <c r="F149" s="339"/>
      <c r="G149" s="339"/>
      <c r="H149" s="339"/>
      <c r="I149" s="339"/>
    </row>
    <row r="150" spans="1:9" ht="15.75" thickBot="1" x14ac:dyDescent="0.3">
      <c r="A150" s="30"/>
      <c r="B150" s="371"/>
      <c r="C150" s="228" t="s">
        <v>407</v>
      </c>
      <c r="D150" s="237"/>
      <c r="E150" s="237"/>
      <c r="F150" s="340"/>
      <c r="G150" s="340"/>
      <c r="H150" s="340"/>
      <c r="I150" s="340"/>
    </row>
    <row r="151" spans="1:9" ht="45" x14ac:dyDescent="0.25">
      <c r="A151" s="361">
        <v>14</v>
      </c>
      <c r="B151" s="130" t="s">
        <v>393</v>
      </c>
      <c r="C151" s="358" t="s">
        <v>401</v>
      </c>
      <c r="D151" s="131" t="s">
        <v>394</v>
      </c>
      <c r="E151" s="131" t="s">
        <v>395</v>
      </c>
      <c r="F151" s="349" t="s">
        <v>396</v>
      </c>
      <c r="G151" s="349" t="s">
        <v>397</v>
      </c>
      <c r="H151" s="349" t="s">
        <v>398</v>
      </c>
      <c r="I151" s="346" t="s">
        <v>399</v>
      </c>
    </row>
    <row r="152" spans="1:9" ht="31.5" x14ac:dyDescent="0.25">
      <c r="A152" s="362"/>
      <c r="B152" s="224" t="s">
        <v>1086</v>
      </c>
      <c r="C152" s="359"/>
      <c r="D152" s="133">
        <f>'Образовательные интересы'!D5</f>
        <v>0</v>
      </c>
      <c r="E152" s="205"/>
      <c r="F152" s="350"/>
      <c r="G152" s="350"/>
      <c r="H152" s="350"/>
      <c r="I152" s="347"/>
    </row>
    <row r="153" spans="1:9" ht="15.75" thickBot="1" x14ac:dyDescent="0.3">
      <c r="A153" s="363"/>
      <c r="B153" s="134" t="s">
        <v>400</v>
      </c>
      <c r="C153" s="360"/>
      <c r="D153" s="135" t="s">
        <v>402</v>
      </c>
      <c r="E153" s="135" t="s">
        <v>403</v>
      </c>
      <c r="F153" s="351"/>
      <c r="G153" s="351"/>
      <c r="H153" s="351"/>
      <c r="I153" s="352"/>
    </row>
    <row r="154" spans="1:9" x14ac:dyDescent="0.25">
      <c r="B154" s="421" t="s">
        <v>1087</v>
      </c>
      <c r="C154" s="225" t="s">
        <v>405</v>
      </c>
      <c r="D154" s="194"/>
      <c r="E154" s="194"/>
      <c r="F154" s="338"/>
      <c r="G154" s="338"/>
      <c r="H154" s="338"/>
      <c r="I154" s="338"/>
    </row>
    <row r="155" spans="1:9" x14ac:dyDescent="0.25">
      <c r="B155" s="422"/>
      <c r="C155" s="211" t="s">
        <v>1077</v>
      </c>
      <c r="D155" s="194"/>
      <c r="E155" s="194"/>
      <c r="F155" s="339"/>
      <c r="G155" s="339"/>
      <c r="H155" s="339"/>
      <c r="I155" s="339"/>
    </row>
    <row r="156" spans="1:9" ht="15.75" thickBot="1" x14ac:dyDescent="0.3">
      <c r="B156" s="423"/>
      <c r="C156" s="226" t="s">
        <v>407</v>
      </c>
      <c r="D156" s="194"/>
      <c r="E156" s="194"/>
      <c r="F156" s="340"/>
      <c r="G156" s="340"/>
      <c r="H156" s="340"/>
      <c r="I156" s="340"/>
    </row>
    <row r="157" spans="1:9" x14ac:dyDescent="0.25">
      <c r="B157" s="415" t="s">
        <v>1088</v>
      </c>
      <c r="C157" s="225" t="s">
        <v>405</v>
      </c>
      <c r="D157" s="194"/>
      <c r="E157" s="194"/>
      <c r="F157" s="338"/>
      <c r="G157" s="338"/>
      <c r="H157" s="338"/>
      <c r="I157" s="338"/>
    </row>
    <row r="158" spans="1:9" x14ac:dyDescent="0.25">
      <c r="B158" s="422"/>
      <c r="C158" s="211" t="s">
        <v>1077</v>
      </c>
      <c r="D158" s="194"/>
      <c r="E158" s="194"/>
      <c r="F158" s="339"/>
      <c r="G158" s="339"/>
      <c r="H158" s="339"/>
      <c r="I158" s="339"/>
    </row>
    <row r="159" spans="1:9" ht="15.75" thickBot="1" x14ac:dyDescent="0.3">
      <c r="B159" s="423"/>
      <c r="C159" s="226" t="s">
        <v>407</v>
      </c>
      <c r="D159" s="194"/>
      <c r="E159" s="194"/>
      <c r="F159" s="340"/>
      <c r="G159" s="340"/>
      <c r="H159" s="340"/>
      <c r="I159" s="340"/>
    </row>
    <row r="160" spans="1:9" x14ac:dyDescent="0.25">
      <c r="B160" s="415" t="s">
        <v>1089</v>
      </c>
      <c r="C160" s="225" t="s">
        <v>405</v>
      </c>
      <c r="D160" s="194"/>
      <c r="E160" s="194"/>
      <c r="F160" s="338"/>
      <c r="G160" s="338"/>
      <c r="H160" s="338"/>
      <c r="I160" s="338"/>
    </row>
    <row r="161" spans="1:9" x14ac:dyDescent="0.25">
      <c r="B161" s="422"/>
      <c r="C161" s="211" t="s">
        <v>1077</v>
      </c>
      <c r="D161" s="194"/>
      <c r="E161" s="194"/>
      <c r="F161" s="339"/>
      <c r="G161" s="339"/>
      <c r="H161" s="339"/>
      <c r="I161" s="339"/>
    </row>
    <row r="162" spans="1:9" ht="15.75" thickBot="1" x14ac:dyDescent="0.3">
      <c r="B162" s="423"/>
      <c r="C162" s="226" t="s">
        <v>407</v>
      </c>
      <c r="D162" s="194"/>
      <c r="E162" s="194"/>
      <c r="F162" s="340"/>
      <c r="G162" s="340"/>
      <c r="H162" s="340"/>
      <c r="I162" s="340"/>
    </row>
    <row r="163" spans="1:9" ht="45" x14ac:dyDescent="0.25">
      <c r="A163" s="361">
        <v>17</v>
      </c>
      <c r="B163" s="130" t="s">
        <v>393</v>
      </c>
      <c r="C163" s="358" t="s">
        <v>401</v>
      </c>
      <c r="D163" s="131" t="s">
        <v>394</v>
      </c>
      <c r="E163" s="131" t="s">
        <v>395</v>
      </c>
      <c r="F163" s="349" t="s">
        <v>396</v>
      </c>
      <c r="G163" s="349" t="s">
        <v>397</v>
      </c>
      <c r="H163" s="349" t="s">
        <v>398</v>
      </c>
      <c r="I163" s="346" t="s">
        <v>399</v>
      </c>
    </row>
    <row r="164" spans="1:9" ht="63" x14ac:dyDescent="0.25">
      <c r="A164" s="362"/>
      <c r="B164" s="224" t="s">
        <v>1090</v>
      </c>
      <c r="C164" s="359"/>
      <c r="D164" s="133">
        <f>'Образовательные интересы'!D9</f>
        <v>0</v>
      </c>
      <c r="E164" s="205"/>
      <c r="F164" s="350"/>
      <c r="G164" s="350"/>
      <c r="H164" s="350"/>
      <c r="I164" s="347"/>
    </row>
    <row r="165" spans="1:9" ht="15.75" thickBot="1" x14ac:dyDescent="0.3">
      <c r="A165" s="363"/>
      <c r="B165" s="134" t="s">
        <v>400</v>
      </c>
      <c r="C165" s="360"/>
      <c r="D165" s="135" t="s">
        <v>402</v>
      </c>
      <c r="E165" s="135" t="s">
        <v>403</v>
      </c>
      <c r="F165" s="351"/>
      <c r="G165" s="351"/>
      <c r="H165" s="351"/>
      <c r="I165" s="352"/>
    </row>
    <row r="166" spans="1:9" ht="45" x14ac:dyDescent="0.25">
      <c r="B166" s="421" t="s">
        <v>1091</v>
      </c>
      <c r="C166" s="229" t="s">
        <v>1092</v>
      </c>
      <c r="D166" s="194"/>
      <c r="E166" s="194"/>
      <c r="F166" s="196"/>
      <c r="G166" s="196"/>
      <c r="H166" s="196"/>
      <c r="I166" s="196"/>
    </row>
    <row r="167" spans="1:9" ht="45" x14ac:dyDescent="0.25">
      <c r="B167" s="416"/>
      <c r="C167" s="215" t="s">
        <v>1093</v>
      </c>
      <c r="D167" s="194"/>
      <c r="E167" s="194"/>
      <c r="F167" s="196"/>
      <c r="G167" s="196"/>
      <c r="H167" s="196"/>
      <c r="I167" s="196"/>
    </row>
    <row r="168" spans="1:9" ht="45.75" thickBot="1" x14ac:dyDescent="0.3">
      <c r="B168" s="417"/>
      <c r="C168" s="228" t="s">
        <v>1094</v>
      </c>
      <c r="D168" s="194"/>
      <c r="E168" s="194"/>
      <c r="F168" s="196"/>
      <c r="G168" s="196"/>
      <c r="H168" s="196"/>
      <c r="I168" s="196"/>
    </row>
    <row r="169" spans="1:9" ht="45" x14ac:dyDescent="0.25">
      <c r="A169" s="361">
        <v>18</v>
      </c>
      <c r="B169" s="130" t="s">
        <v>393</v>
      </c>
      <c r="C169" s="358" t="s">
        <v>401</v>
      </c>
      <c r="D169" s="131" t="s">
        <v>394</v>
      </c>
      <c r="E169" s="131" t="s">
        <v>395</v>
      </c>
      <c r="F169" s="349" t="s">
        <v>396</v>
      </c>
      <c r="G169" s="349" t="s">
        <v>397</v>
      </c>
      <c r="H169" s="349" t="s">
        <v>398</v>
      </c>
      <c r="I169" s="346" t="s">
        <v>399</v>
      </c>
    </row>
    <row r="170" spans="1:9" ht="47.25" x14ac:dyDescent="0.25">
      <c r="A170" s="362"/>
      <c r="B170" s="224" t="s">
        <v>1095</v>
      </c>
      <c r="C170" s="359"/>
      <c r="D170" s="133">
        <f>'Инклюзивное образование'!D5</f>
        <v>0</v>
      </c>
      <c r="E170" s="205"/>
      <c r="F170" s="350"/>
      <c r="G170" s="350"/>
      <c r="H170" s="350"/>
      <c r="I170" s="347"/>
    </row>
    <row r="171" spans="1:9" ht="15.75" thickBot="1" x14ac:dyDescent="0.3">
      <c r="A171" s="363"/>
      <c r="B171" s="134" t="s">
        <v>400</v>
      </c>
      <c r="C171" s="360"/>
      <c r="D171" s="135" t="s">
        <v>402</v>
      </c>
      <c r="E171" s="135" t="s">
        <v>403</v>
      </c>
      <c r="F171" s="351"/>
      <c r="G171" s="351"/>
      <c r="H171" s="351"/>
      <c r="I171" s="352"/>
    </row>
    <row r="172" spans="1:9" x14ac:dyDescent="0.25">
      <c r="B172" s="364" t="s">
        <v>1096</v>
      </c>
      <c r="C172" s="225" t="s">
        <v>405</v>
      </c>
      <c r="D172" s="194"/>
      <c r="E172" s="194"/>
      <c r="F172" s="338"/>
      <c r="G172" s="338"/>
      <c r="H172" s="338"/>
      <c r="I172" s="338"/>
    </row>
    <row r="173" spans="1:9" x14ac:dyDescent="0.25">
      <c r="B173" s="418"/>
      <c r="C173" s="211" t="s">
        <v>1077</v>
      </c>
      <c r="D173" s="194"/>
      <c r="E173" s="194"/>
      <c r="F173" s="339"/>
      <c r="G173" s="339"/>
      <c r="H173" s="339"/>
      <c r="I173" s="339"/>
    </row>
    <row r="174" spans="1:9" ht="15.75" thickBot="1" x14ac:dyDescent="0.3">
      <c r="B174" s="371"/>
      <c r="C174" s="226" t="s">
        <v>407</v>
      </c>
      <c r="D174" s="194"/>
      <c r="E174" s="194"/>
      <c r="F174" s="340"/>
      <c r="G174" s="340"/>
      <c r="H174" s="340"/>
      <c r="I174" s="340"/>
    </row>
    <row r="175" spans="1:9" x14ac:dyDescent="0.25">
      <c r="B175" s="415" t="s">
        <v>1097</v>
      </c>
      <c r="C175" s="225" t="s">
        <v>1098</v>
      </c>
      <c r="D175" s="194"/>
      <c r="E175" s="194"/>
      <c r="F175" s="338"/>
      <c r="G175" s="338"/>
      <c r="H175" s="338"/>
      <c r="I175" s="338"/>
    </row>
    <row r="176" spans="1:9" x14ac:dyDescent="0.25">
      <c r="B176" s="416"/>
      <c r="C176" s="211" t="s">
        <v>1099</v>
      </c>
      <c r="D176" s="194"/>
      <c r="E176" s="194"/>
      <c r="F176" s="339"/>
      <c r="G176" s="339"/>
      <c r="H176" s="339"/>
      <c r="I176" s="339"/>
    </row>
    <row r="177" spans="1:9" ht="15.75" thickBot="1" x14ac:dyDescent="0.3">
      <c r="B177" s="417"/>
      <c r="C177" s="226" t="s">
        <v>409</v>
      </c>
      <c r="D177" s="194"/>
      <c r="E177" s="194"/>
      <c r="F177" s="340"/>
      <c r="G177" s="340"/>
      <c r="H177" s="340"/>
      <c r="I177" s="340"/>
    </row>
    <row r="178" spans="1:9" x14ac:dyDescent="0.25">
      <c r="B178" s="415" t="s">
        <v>1100</v>
      </c>
      <c r="C178" s="225" t="s">
        <v>1098</v>
      </c>
      <c r="D178" s="194"/>
      <c r="E178" s="194"/>
      <c r="F178" s="338"/>
      <c r="G178" s="338"/>
      <c r="H178" s="338"/>
      <c r="I178" s="338"/>
    </row>
    <row r="179" spans="1:9" x14ac:dyDescent="0.25">
      <c r="B179" s="416"/>
      <c r="C179" s="211" t="s">
        <v>1099</v>
      </c>
      <c r="D179" s="194"/>
      <c r="E179" s="194"/>
      <c r="F179" s="339"/>
      <c r="G179" s="339"/>
      <c r="H179" s="339"/>
      <c r="I179" s="339"/>
    </row>
    <row r="180" spans="1:9" ht="15.75" thickBot="1" x14ac:dyDescent="0.3">
      <c r="B180" s="417"/>
      <c r="C180" s="226" t="s">
        <v>409</v>
      </c>
      <c r="D180" s="194"/>
      <c r="E180" s="194"/>
      <c r="F180" s="340"/>
      <c r="G180" s="340"/>
      <c r="H180" s="340"/>
      <c r="I180" s="340"/>
    </row>
    <row r="181" spans="1:9" ht="45" x14ac:dyDescent="0.25">
      <c r="A181" s="361">
        <v>19</v>
      </c>
      <c r="B181" s="130" t="s">
        <v>393</v>
      </c>
      <c r="C181" s="358" t="s">
        <v>401</v>
      </c>
      <c r="D181" s="131" t="s">
        <v>394</v>
      </c>
      <c r="E181" s="131" t="s">
        <v>395</v>
      </c>
      <c r="F181" s="349" t="s">
        <v>396</v>
      </c>
      <c r="G181" s="349" t="s">
        <v>397</v>
      </c>
      <c r="H181" s="349" t="s">
        <v>398</v>
      </c>
      <c r="I181" s="346" t="s">
        <v>399</v>
      </c>
    </row>
    <row r="182" spans="1:9" ht="31.5" x14ac:dyDescent="0.25">
      <c r="A182" s="362"/>
      <c r="B182" s="224" t="s">
        <v>64</v>
      </c>
      <c r="C182" s="359"/>
      <c r="D182" s="133">
        <f>'Инклюзивное образование'!D9</f>
        <v>0</v>
      </c>
      <c r="E182" s="205"/>
      <c r="F182" s="350"/>
      <c r="G182" s="350"/>
      <c r="H182" s="350"/>
      <c r="I182" s="347"/>
    </row>
    <row r="183" spans="1:9" ht="15.75" thickBot="1" x14ac:dyDescent="0.3">
      <c r="A183" s="363"/>
      <c r="B183" s="134" t="s">
        <v>400</v>
      </c>
      <c r="C183" s="360"/>
      <c r="D183" s="135" t="s">
        <v>402</v>
      </c>
      <c r="E183" s="135" t="s">
        <v>403</v>
      </c>
      <c r="F183" s="351"/>
      <c r="G183" s="351"/>
      <c r="H183" s="351"/>
      <c r="I183" s="352"/>
    </row>
    <row r="184" spans="1:9" x14ac:dyDescent="0.25">
      <c r="B184" s="421" t="s">
        <v>1101</v>
      </c>
      <c r="C184" s="225" t="s">
        <v>1102</v>
      </c>
      <c r="D184" s="194"/>
      <c r="E184" s="194"/>
      <c r="F184" s="338"/>
      <c r="G184" s="338"/>
      <c r="H184" s="338"/>
      <c r="I184" s="338"/>
    </row>
    <row r="185" spans="1:9" ht="30" x14ac:dyDescent="0.25">
      <c r="B185" s="416"/>
      <c r="C185" s="215" t="s">
        <v>1103</v>
      </c>
      <c r="D185" s="194"/>
      <c r="E185" s="194"/>
      <c r="F185" s="339"/>
      <c r="G185" s="339"/>
      <c r="H185" s="339"/>
      <c r="I185" s="339"/>
    </row>
    <row r="186" spans="1:9" ht="15.75" thickBot="1" x14ac:dyDescent="0.3">
      <c r="B186" s="417"/>
      <c r="C186" s="233" t="s">
        <v>1104</v>
      </c>
      <c r="D186" s="194"/>
      <c r="E186" s="194"/>
      <c r="F186" s="340"/>
      <c r="G186" s="340"/>
      <c r="H186" s="340"/>
      <c r="I186" s="340"/>
    </row>
    <row r="187" spans="1:9" x14ac:dyDescent="0.25">
      <c r="B187" s="370" t="s">
        <v>1105</v>
      </c>
      <c r="C187" s="225" t="s">
        <v>502</v>
      </c>
      <c r="D187" s="194"/>
      <c r="E187" s="194"/>
      <c r="F187" s="338"/>
      <c r="G187" s="338"/>
      <c r="H187" s="338"/>
      <c r="I187" s="338"/>
    </row>
    <row r="188" spans="1:9" ht="15.75" thickBot="1" x14ac:dyDescent="0.3">
      <c r="B188" s="371"/>
      <c r="C188" s="226" t="s">
        <v>504</v>
      </c>
      <c r="D188" s="194"/>
      <c r="E188" s="194"/>
      <c r="F188" s="340"/>
      <c r="G188" s="340"/>
      <c r="H188" s="340"/>
      <c r="I188" s="340"/>
    </row>
    <row r="189" spans="1:9" x14ac:dyDescent="0.25">
      <c r="B189" s="415" t="s">
        <v>1106</v>
      </c>
      <c r="C189" s="229" t="s">
        <v>1107</v>
      </c>
      <c r="D189" s="194"/>
      <c r="E189" s="194"/>
      <c r="F189" s="338"/>
      <c r="G189" s="338"/>
      <c r="H189" s="338"/>
      <c r="I189" s="338"/>
    </row>
    <row r="190" spans="1:9" ht="30" x14ac:dyDescent="0.25">
      <c r="B190" s="422"/>
      <c r="C190" s="215" t="s">
        <v>1108</v>
      </c>
      <c r="D190" s="194"/>
      <c r="E190" s="194"/>
      <c r="F190" s="339"/>
      <c r="G190" s="339"/>
      <c r="H190" s="339"/>
      <c r="I190" s="339"/>
    </row>
    <row r="191" spans="1:9" ht="30.75" thickBot="1" x14ac:dyDescent="0.3">
      <c r="B191" s="423"/>
      <c r="C191" s="228" t="s">
        <v>1109</v>
      </c>
      <c r="D191" s="194"/>
      <c r="E191" s="194"/>
      <c r="F191" s="340"/>
      <c r="G191" s="340"/>
      <c r="H191" s="340"/>
      <c r="I191" s="340"/>
    </row>
    <row r="192" spans="1:9" ht="45" x14ac:dyDescent="0.25">
      <c r="A192" s="361">
        <v>20</v>
      </c>
      <c r="B192" s="130" t="s">
        <v>393</v>
      </c>
      <c r="C192" s="358" t="s">
        <v>401</v>
      </c>
      <c r="D192" s="131" t="s">
        <v>394</v>
      </c>
      <c r="E192" s="131" t="s">
        <v>395</v>
      </c>
      <c r="F192" s="349" t="s">
        <v>396</v>
      </c>
      <c r="G192" s="349" t="s">
        <v>397</v>
      </c>
      <c r="H192" s="349" t="s">
        <v>398</v>
      </c>
      <c r="I192" s="346" t="s">
        <v>399</v>
      </c>
    </row>
    <row r="193" spans="1:9" ht="31.5" x14ac:dyDescent="0.25">
      <c r="A193" s="362"/>
      <c r="B193" s="224" t="s">
        <v>1110</v>
      </c>
      <c r="C193" s="359"/>
      <c r="D193" s="133">
        <f>'Инклюзивное образование'!D12</f>
        <v>0</v>
      </c>
      <c r="E193" s="205"/>
      <c r="F193" s="350"/>
      <c r="G193" s="350"/>
      <c r="H193" s="350"/>
      <c r="I193" s="347"/>
    </row>
    <row r="194" spans="1:9" ht="15.75" thickBot="1" x14ac:dyDescent="0.3">
      <c r="A194" s="363"/>
      <c r="B194" s="134" t="s">
        <v>400</v>
      </c>
      <c r="C194" s="360"/>
      <c r="D194" s="135" t="s">
        <v>402</v>
      </c>
      <c r="E194" s="135" t="s">
        <v>403</v>
      </c>
      <c r="F194" s="351"/>
      <c r="G194" s="351"/>
      <c r="H194" s="351"/>
      <c r="I194" s="352"/>
    </row>
    <row r="195" spans="1:9" x14ac:dyDescent="0.25">
      <c r="B195" s="364" t="s">
        <v>1111</v>
      </c>
      <c r="C195" s="225" t="s">
        <v>405</v>
      </c>
      <c r="D195" s="194"/>
      <c r="E195" s="194"/>
      <c r="F195" s="338"/>
      <c r="G195" s="338"/>
      <c r="H195" s="338"/>
      <c r="I195" s="338"/>
    </row>
    <row r="196" spans="1:9" x14ac:dyDescent="0.25">
      <c r="B196" s="365"/>
      <c r="C196" s="211" t="s">
        <v>1077</v>
      </c>
      <c r="D196" s="194"/>
      <c r="E196" s="194"/>
      <c r="F196" s="339"/>
      <c r="G196" s="339"/>
      <c r="H196" s="339"/>
      <c r="I196" s="339"/>
    </row>
    <row r="197" spans="1:9" ht="15.75" thickBot="1" x14ac:dyDescent="0.3">
      <c r="B197" s="366"/>
      <c r="C197" s="226" t="s">
        <v>407</v>
      </c>
      <c r="D197" s="194"/>
      <c r="E197" s="194"/>
      <c r="F197" s="340"/>
      <c r="G197" s="340"/>
      <c r="H197" s="340"/>
      <c r="I197" s="340"/>
    </row>
    <row r="198" spans="1:9" x14ac:dyDescent="0.25">
      <c r="B198" s="370" t="s">
        <v>1112</v>
      </c>
      <c r="C198" s="225" t="s">
        <v>1113</v>
      </c>
      <c r="D198" s="194"/>
      <c r="E198" s="194"/>
      <c r="F198" s="338"/>
      <c r="G198" s="338"/>
      <c r="H198" s="338"/>
      <c r="I198" s="338"/>
    </row>
    <row r="199" spans="1:9" x14ac:dyDescent="0.25">
      <c r="B199" s="365"/>
      <c r="C199" s="211" t="s">
        <v>1114</v>
      </c>
      <c r="D199" s="194"/>
      <c r="E199" s="194"/>
      <c r="F199" s="339"/>
      <c r="G199" s="339"/>
      <c r="H199" s="339"/>
      <c r="I199" s="339"/>
    </row>
    <row r="200" spans="1:9" ht="15.75" thickBot="1" x14ac:dyDescent="0.3">
      <c r="B200" s="366"/>
      <c r="C200" s="226" t="s">
        <v>1115</v>
      </c>
      <c r="D200" s="194"/>
      <c r="E200" s="194"/>
      <c r="F200" s="340"/>
      <c r="G200" s="340"/>
      <c r="H200" s="340"/>
      <c r="I200" s="340"/>
    </row>
    <row r="201" spans="1:9" ht="45" x14ac:dyDescent="0.25">
      <c r="A201" s="361">
        <v>21</v>
      </c>
      <c r="B201" s="130" t="s">
        <v>393</v>
      </c>
      <c r="C201" s="358" t="s">
        <v>401</v>
      </c>
      <c r="D201" s="131" t="s">
        <v>394</v>
      </c>
      <c r="E201" s="131" t="s">
        <v>395</v>
      </c>
      <c r="F201" s="349" t="s">
        <v>396</v>
      </c>
      <c r="G201" s="349" t="s">
        <v>397</v>
      </c>
      <c r="H201" s="349" t="s">
        <v>398</v>
      </c>
      <c r="I201" s="346" t="s">
        <v>399</v>
      </c>
    </row>
    <row r="202" spans="1:9" ht="47.25" x14ac:dyDescent="0.25">
      <c r="A202" s="362"/>
      <c r="B202" s="224" t="s">
        <v>1116</v>
      </c>
      <c r="C202" s="359"/>
      <c r="D202" s="133">
        <f>'Инклюзивное образование'!D15</f>
        <v>0</v>
      </c>
      <c r="E202" s="205"/>
      <c r="F202" s="350"/>
      <c r="G202" s="350"/>
      <c r="H202" s="350"/>
      <c r="I202" s="347"/>
    </row>
    <row r="203" spans="1:9" ht="15.75" thickBot="1" x14ac:dyDescent="0.3">
      <c r="A203" s="363"/>
      <c r="B203" s="134" t="s">
        <v>400</v>
      </c>
      <c r="C203" s="360"/>
      <c r="D203" s="135" t="s">
        <v>402</v>
      </c>
      <c r="E203" s="135" t="s">
        <v>403</v>
      </c>
      <c r="F203" s="351"/>
      <c r="G203" s="351"/>
      <c r="H203" s="351"/>
      <c r="I203" s="352"/>
    </row>
    <row r="204" spans="1:9" x14ac:dyDescent="0.25">
      <c r="B204" s="421" t="s">
        <v>1117</v>
      </c>
      <c r="C204" s="225" t="s">
        <v>1118</v>
      </c>
      <c r="D204" s="194"/>
      <c r="E204" s="194"/>
      <c r="F204" s="338"/>
      <c r="G204" s="338"/>
      <c r="H204" s="338"/>
      <c r="I204" s="338"/>
    </row>
    <row r="205" spans="1:9" x14ac:dyDescent="0.25">
      <c r="B205" s="422"/>
      <c r="C205" s="211" t="s">
        <v>1119</v>
      </c>
      <c r="D205" s="194"/>
      <c r="E205" s="194"/>
      <c r="F205" s="339"/>
      <c r="G205" s="339"/>
      <c r="H205" s="339"/>
      <c r="I205" s="339"/>
    </row>
    <row r="206" spans="1:9" ht="15.75" thickBot="1" x14ac:dyDescent="0.3">
      <c r="B206" s="423"/>
      <c r="C206" s="226" t="s">
        <v>485</v>
      </c>
      <c r="D206" s="194"/>
      <c r="E206" s="194"/>
      <c r="F206" s="340"/>
      <c r="G206" s="340"/>
      <c r="H206" s="340"/>
      <c r="I206" s="340"/>
    </row>
    <row r="207" spans="1:9" x14ac:dyDescent="0.25">
      <c r="B207" s="370" t="s">
        <v>1120</v>
      </c>
      <c r="C207" s="225" t="s">
        <v>405</v>
      </c>
      <c r="D207" s="194"/>
      <c r="E207" s="194"/>
      <c r="F207" s="338"/>
      <c r="G207" s="338"/>
      <c r="H207" s="338"/>
      <c r="I207" s="338"/>
    </row>
    <row r="208" spans="1:9" x14ac:dyDescent="0.25">
      <c r="B208" s="365"/>
      <c r="C208" s="211" t="s">
        <v>1077</v>
      </c>
      <c r="D208" s="194"/>
      <c r="E208" s="194"/>
      <c r="F208" s="339"/>
      <c r="G208" s="339"/>
      <c r="H208" s="339"/>
      <c r="I208" s="339"/>
    </row>
    <row r="209" spans="1:9" ht="15.75" thickBot="1" x14ac:dyDescent="0.3">
      <c r="B209" s="366"/>
      <c r="C209" s="226" t="s">
        <v>407</v>
      </c>
      <c r="D209" s="194"/>
      <c r="E209" s="194"/>
      <c r="F209" s="340"/>
      <c r="G209" s="340"/>
      <c r="H209" s="340"/>
      <c r="I209" s="340"/>
    </row>
    <row r="210" spans="1:9" ht="45" x14ac:dyDescent="0.25">
      <c r="A210" s="361">
        <v>22</v>
      </c>
      <c r="B210" s="130" t="s">
        <v>393</v>
      </c>
      <c r="C210" s="358" t="s">
        <v>401</v>
      </c>
      <c r="D210" s="131" t="s">
        <v>394</v>
      </c>
      <c r="E210" s="131" t="s">
        <v>395</v>
      </c>
      <c r="F210" s="349" t="s">
        <v>396</v>
      </c>
      <c r="G210" s="349" t="s">
        <v>397</v>
      </c>
      <c r="H210" s="349" t="s">
        <v>398</v>
      </c>
      <c r="I210" s="346" t="s">
        <v>399</v>
      </c>
    </row>
    <row r="211" spans="1:9" ht="63" x14ac:dyDescent="0.25">
      <c r="A211" s="362"/>
      <c r="B211" s="224" t="s">
        <v>1121</v>
      </c>
      <c r="C211" s="359"/>
      <c r="D211" s="133">
        <f>'Инклюзивное образование'!D18</f>
        <v>0</v>
      </c>
      <c r="E211" s="205"/>
      <c r="F211" s="350"/>
      <c r="G211" s="350"/>
      <c r="H211" s="350"/>
      <c r="I211" s="347"/>
    </row>
    <row r="212" spans="1:9" ht="15.75" thickBot="1" x14ac:dyDescent="0.3">
      <c r="A212" s="363"/>
      <c r="B212" s="134" t="s">
        <v>400</v>
      </c>
      <c r="C212" s="360"/>
      <c r="D212" s="135" t="s">
        <v>402</v>
      </c>
      <c r="E212" s="135" t="s">
        <v>403</v>
      </c>
      <c r="F212" s="351"/>
      <c r="G212" s="351"/>
      <c r="H212" s="351"/>
      <c r="I212" s="352"/>
    </row>
    <row r="213" spans="1:9" x14ac:dyDescent="0.25">
      <c r="B213" s="421" t="s">
        <v>1122</v>
      </c>
      <c r="C213" s="225" t="s">
        <v>405</v>
      </c>
      <c r="D213" s="194"/>
      <c r="E213" s="194"/>
      <c r="F213" s="338"/>
      <c r="G213" s="338"/>
      <c r="H213" s="338"/>
      <c r="I213" s="338"/>
    </row>
    <row r="214" spans="1:9" x14ac:dyDescent="0.25">
      <c r="B214" s="422"/>
      <c r="C214" s="211" t="s">
        <v>1123</v>
      </c>
      <c r="D214" s="194"/>
      <c r="E214" s="194"/>
      <c r="F214" s="339"/>
      <c r="G214" s="339"/>
      <c r="H214" s="339"/>
      <c r="I214" s="339"/>
    </row>
    <row r="215" spans="1:9" ht="15.75" thickBot="1" x14ac:dyDescent="0.3">
      <c r="B215" s="423"/>
      <c r="C215" s="226" t="s">
        <v>407</v>
      </c>
      <c r="D215" s="194"/>
      <c r="E215" s="194"/>
      <c r="F215" s="340"/>
      <c r="G215" s="340"/>
      <c r="H215" s="340"/>
      <c r="I215" s="340"/>
    </row>
    <row r="216" spans="1:9" x14ac:dyDescent="0.25">
      <c r="B216" s="370" t="s">
        <v>1124</v>
      </c>
      <c r="C216" s="225" t="s">
        <v>405</v>
      </c>
      <c r="D216" s="194"/>
      <c r="E216" s="194"/>
      <c r="F216" s="338"/>
      <c r="G216" s="338"/>
      <c r="H216" s="338"/>
      <c r="I216" s="338"/>
    </row>
    <row r="217" spans="1:9" x14ac:dyDescent="0.25">
      <c r="B217" s="365"/>
      <c r="C217" s="211" t="s">
        <v>1123</v>
      </c>
      <c r="D217" s="194"/>
      <c r="E217" s="194"/>
      <c r="F217" s="339"/>
      <c r="G217" s="339"/>
      <c r="H217" s="339"/>
      <c r="I217" s="339"/>
    </row>
    <row r="218" spans="1:9" ht="15.75" thickBot="1" x14ac:dyDescent="0.3">
      <c r="B218" s="366"/>
      <c r="C218" s="226" t="s">
        <v>407</v>
      </c>
      <c r="D218" s="194"/>
      <c r="E218" s="194"/>
      <c r="F218" s="340"/>
      <c r="G218" s="340"/>
      <c r="H218" s="340"/>
      <c r="I218" s="340"/>
    </row>
    <row r="219" spans="1:9" ht="45" x14ac:dyDescent="0.25">
      <c r="A219" s="361">
        <v>23</v>
      </c>
      <c r="B219" s="130" t="s">
        <v>393</v>
      </c>
      <c r="C219" s="358" t="s">
        <v>401</v>
      </c>
      <c r="D219" s="131" t="s">
        <v>394</v>
      </c>
      <c r="E219" s="131" t="s">
        <v>395</v>
      </c>
      <c r="F219" s="349" t="s">
        <v>396</v>
      </c>
      <c r="G219" s="349" t="s">
        <v>397</v>
      </c>
      <c r="H219" s="349" t="s">
        <v>398</v>
      </c>
      <c r="I219" s="346" t="s">
        <v>399</v>
      </c>
    </row>
    <row r="220" spans="1:9" ht="78.75" x14ac:dyDescent="0.25">
      <c r="A220" s="362"/>
      <c r="B220" s="224" t="s">
        <v>1125</v>
      </c>
      <c r="C220" s="359"/>
      <c r="D220" s="133">
        <f>'Инклюзивное образование'!D22</f>
        <v>0</v>
      </c>
      <c r="E220" s="205"/>
      <c r="F220" s="350"/>
      <c r="G220" s="350"/>
      <c r="H220" s="350"/>
      <c r="I220" s="347"/>
    </row>
    <row r="221" spans="1:9" ht="15.75" thickBot="1" x14ac:dyDescent="0.3">
      <c r="A221" s="363"/>
      <c r="B221" s="134" t="s">
        <v>400</v>
      </c>
      <c r="C221" s="360"/>
      <c r="D221" s="135" t="s">
        <v>402</v>
      </c>
      <c r="E221" s="135" t="s">
        <v>403</v>
      </c>
      <c r="F221" s="351"/>
      <c r="G221" s="351"/>
      <c r="H221" s="351"/>
      <c r="I221" s="352"/>
    </row>
    <row r="222" spans="1:9" x14ac:dyDescent="0.25">
      <c r="B222" s="364" t="s">
        <v>1126</v>
      </c>
      <c r="C222" s="225" t="s">
        <v>405</v>
      </c>
      <c r="D222" s="194"/>
      <c r="E222" s="194"/>
      <c r="F222" s="338"/>
      <c r="G222" s="338"/>
      <c r="H222" s="338"/>
      <c r="I222" s="338"/>
    </row>
    <row r="223" spans="1:9" x14ac:dyDescent="0.25">
      <c r="B223" s="365"/>
      <c r="C223" s="211" t="s">
        <v>1123</v>
      </c>
      <c r="D223" s="194"/>
      <c r="E223" s="194"/>
      <c r="F223" s="339"/>
      <c r="G223" s="339"/>
      <c r="H223" s="339"/>
      <c r="I223" s="339"/>
    </row>
    <row r="224" spans="1:9" ht="15.75" thickBot="1" x14ac:dyDescent="0.3">
      <c r="B224" s="366"/>
      <c r="C224" s="226" t="s">
        <v>407</v>
      </c>
      <c r="D224" s="194"/>
      <c r="E224" s="194"/>
      <c r="F224" s="340"/>
      <c r="G224" s="340"/>
      <c r="H224" s="340"/>
      <c r="I224" s="340"/>
    </row>
    <row r="225" spans="1:9" ht="45" x14ac:dyDescent="0.25">
      <c r="A225" s="361">
        <v>24</v>
      </c>
      <c r="B225" s="130" t="s">
        <v>393</v>
      </c>
      <c r="C225" s="358" t="s">
        <v>401</v>
      </c>
      <c r="D225" s="131" t="s">
        <v>394</v>
      </c>
      <c r="E225" s="131" t="s">
        <v>395</v>
      </c>
      <c r="F225" s="349" t="s">
        <v>396</v>
      </c>
      <c r="G225" s="349" t="s">
        <v>397</v>
      </c>
      <c r="H225" s="349" t="s">
        <v>398</v>
      </c>
      <c r="I225" s="346" t="s">
        <v>399</v>
      </c>
    </row>
    <row r="226" spans="1:9" ht="63" x14ac:dyDescent="0.25">
      <c r="A226" s="362"/>
      <c r="B226" s="224" t="s">
        <v>1137</v>
      </c>
      <c r="C226" s="359"/>
      <c r="D226" s="133">
        <f>'Инклюзивное образование'!D26</f>
        <v>0</v>
      </c>
      <c r="E226" s="205"/>
      <c r="F226" s="350"/>
      <c r="G226" s="350"/>
      <c r="H226" s="350"/>
      <c r="I226" s="347"/>
    </row>
    <row r="227" spans="1:9" ht="15.75" thickBot="1" x14ac:dyDescent="0.3">
      <c r="A227" s="363"/>
      <c r="B227" s="134" t="s">
        <v>400</v>
      </c>
      <c r="C227" s="360"/>
      <c r="D227" s="135" t="s">
        <v>402</v>
      </c>
      <c r="E227" s="135" t="s">
        <v>403</v>
      </c>
      <c r="F227" s="351"/>
      <c r="G227" s="351"/>
      <c r="H227" s="351"/>
      <c r="I227" s="352"/>
    </row>
    <row r="228" spans="1:9" x14ac:dyDescent="0.25">
      <c r="B228" s="364" t="s">
        <v>1138</v>
      </c>
      <c r="C228" s="225" t="s">
        <v>405</v>
      </c>
      <c r="D228" s="194"/>
      <c r="E228" s="194"/>
      <c r="F228" s="338"/>
      <c r="G228" s="338"/>
      <c r="H228" s="338"/>
      <c r="I228" s="338"/>
    </row>
    <row r="229" spans="1:9" x14ac:dyDescent="0.25">
      <c r="B229" s="365"/>
      <c r="C229" s="211" t="s">
        <v>1123</v>
      </c>
      <c r="D229" s="194"/>
      <c r="E229" s="194"/>
      <c r="F229" s="339"/>
      <c r="G229" s="339"/>
      <c r="H229" s="339"/>
      <c r="I229" s="339"/>
    </row>
    <row r="230" spans="1:9" ht="45.75" customHeight="1" thickBot="1" x14ac:dyDescent="0.3">
      <c r="B230" s="366"/>
      <c r="C230" s="226" t="s">
        <v>407</v>
      </c>
      <c r="D230" s="194"/>
      <c r="E230" s="194"/>
      <c r="F230" s="340"/>
      <c r="G230" s="340"/>
      <c r="H230" s="340"/>
      <c r="I230" s="340"/>
    </row>
    <row r="231" spans="1:9" ht="45" x14ac:dyDescent="0.25">
      <c r="A231" s="361">
        <v>25</v>
      </c>
      <c r="B231" s="130" t="s">
        <v>393</v>
      </c>
      <c r="C231" s="358" t="s">
        <v>401</v>
      </c>
      <c r="D231" s="131" t="s">
        <v>394</v>
      </c>
      <c r="E231" s="131" t="s">
        <v>395</v>
      </c>
      <c r="F231" s="349" t="s">
        <v>396</v>
      </c>
      <c r="G231" s="349" t="s">
        <v>397</v>
      </c>
      <c r="H231" s="349" t="s">
        <v>398</v>
      </c>
      <c r="I231" s="346" t="s">
        <v>399</v>
      </c>
    </row>
    <row r="232" spans="1:9" ht="63" x14ac:dyDescent="0.25">
      <c r="A232" s="362"/>
      <c r="B232" s="224" t="s">
        <v>1127</v>
      </c>
      <c r="C232" s="359"/>
      <c r="D232" s="133">
        <f>'Инклюзивное образование'!D30</f>
        <v>0</v>
      </c>
      <c r="E232" s="205"/>
      <c r="F232" s="350"/>
      <c r="G232" s="350"/>
      <c r="H232" s="350"/>
      <c r="I232" s="347"/>
    </row>
    <row r="233" spans="1:9" ht="15.75" thickBot="1" x14ac:dyDescent="0.3">
      <c r="A233" s="363"/>
      <c r="B233" s="134" t="s">
        <v>400</v>
      </c>
      <c r="C233" s="360"/>
      <c r="D233" s="135" t="s">
        <v>402</v>
      </c>
      <c r="E233" s="135" t="s">
        <v>403</v>
      </c>
      <c r="F233" s="351"/>
      <c r="G233" s="351"/>
      <c r="H233" s="351"/>
      <c r="I233" s="352"/>
    </row>
    <row r="234" spans="1:9" x14ac:dyDescent="0.25">
      <c r="B234" s="430" t="s">
        <v>1128</v>
      </c>
      <c r="C234" s="225" t="s">
        <v>1129</v>
      </c>
      <c r="D234" s="194"/>
      <c r="E234" s="194"/>
      <c r="F234" s="338"/>
      <c r="G234" s="338"/>
      <c r="H234" s="338"/>
      <c r="I234" s="338"/>
    </row>
    <row r="235" spans="1:9" x14ac:dyDescent="0.25">
      <c r="B235" s="422"/>
      <c r="C235" s="211" t="s">
        <v>1130</v>
      </c>
      <c r="D235" s="194"/>
      <c r="E235" s="194"/>
      <c r="F235" s="339"/>
      <c r="G235" s="339"/>
      <c r="H235" s="339"/>
      <c r="I235" s="339"/>
    </row>
    <row r="236" spans="1:9" ht="15.75" thickBot="1" x14ac:dyDescent="0.3">
      <c r="B236" s="423"/>
      <c r="C236" s="226" t="s">
        <v>1131</v>
      </c>
      <c r="D236" s="194"/>
      <c r="E236" s="194"/>
      <c r="F236" s="340"/>
      <c r="G236" s="340"/>
      <c r="H236" s="340"/>
      <c r="I236" s="340"/>
    </row>
    <row r="237" spans="1:9" x14ac:dyDescent="0.25">
      <c r="B237" s="370" t="s">
        <v>1132</v>
      </c>
      <c r="C237" s="225" t="s">
        <v>405</v>
      </c>
      <c r="D237" s="194"/>
      <c r="E237" s="194"/>
      <c r="F237" s="338"/>
      <c r="G237" s="338"/>
      <c r="H237" s="338"/>
      <c r="I237" s="338"/>
    </row>
    <row r="238" spans="1:9" x14ac:dyDescent="0.25">
      <c r="B238" s="365"/>
      <c r="C238" s="211" t="s">
        <v>1123</v>
      </c>
      <c r="D238" s="194"/>
      <c r="E238" s="194"/>
      <c r="F238" s="339"/>
      <c r="G238" s="339"/>
      <c r="H238" s="339"/>
      <c r="I238" s="339"/>
    </row>
    <row r="239" spans="1:9" ht="15.75" thickBot="1" x14ac:dyDescent="0.3">
      <c r="B239" s="366"/>
      <c r="C239" s="226" t="s">
        <v>1078</v>
      </c>
      <c r="D239" s="194"/>
      <c r="E239" s="194"/>
      <c r="F239" s="340"/>
      <c r="G239" s="340"/>
      <c r="H239" s="340"/>
      <c r="I239" s="340"/>
    </row>
    <row r="240" spans="1:9" x14ac:dyDescent="0.25">
      <c r="B240" s="370" t="s">
        <v>1133</v>
      </c>
      <c r="C240" s="225" t="s">
        <v>405</v>
      </c>
      <c r="D240" s="194"/>
      <c r="E240" s="194"/>
      <c r="F240" s="338"/>
      <c r="G240" s="338"/>
      <c r="H240" s="338"/>
      <c r="I240" s="338"/>
    </row>
    <row r="241" spans="1:9" x14ac:dyDescent="0.25">
      <c r="B241" s="365"/>
      <c r="C241" s="211" t="s">
        <v>1123</v>
      </c>
      <c r="D241" s="194"/>
      <c r="E241" s="194"/>
      <c r="F241" s="339"/>
      <c r="G241" s="339"/>
      <c r="H241" s="339"/>
      <c r="I241" s="339"/>
    </row>
    <row r="242" spans="1:9" ht="15.75" thickBot="1" x14ac:dyDescent="0.3">
      <c r="B242" s="366"/>
      <c r="C242" s="226" t="s">
        <v>1078</v>
      </c>
      <c r="D242" s="194"/>
      <c r="E242" s="194"/>
      <c r="F242" s="340"/>
      <c r="G242" s="340"/>
      <c r="H242" s="340"/>
      <c r="I242" s="340"/>
    </row>
    <row r="243" spans="1:9" ht="45" x14ac:dyDescent="0.25">
      <c r="A243" s="361">
        <v>26</v>
      </c>
      <c r="B243" s="130" t="s">
        <v>393</v>
      </c>
      <c r="C243" s="358" t="s">
        <v>401</v>
      </c>
      <c r="D243" s="131" t="s">
        <v>394</v>
      </c>
      <c r="E243" s="131" t="s">
        <v>395</v>
      </c>
      <c r="F243" s="349" t="s">
        <v>396</v>
      </c>
      <c r="G243" s="349" t="s">
        <v>397</v>
      </c>
      <c r="H243" s="349" t="s">
        <v>398</v>
      </c>
      <c r="I243" s="346" t="s">
        <v>399</v>
      </c>
    </row>
    <row r="244" spans="1:9" ht="63" x14ac:dyDescent="0.25">
      <c r="A244" s="362"/>
      <c r="B244" s="224" t="s">
        <v>82</v>
      </c>
      <c r="C244" s="359"/>
      <c r="D244" s="133">
        <f>'Инклюзивное образование'!D32</f>
        <v>0</v>
      </c>
      <c r="E244" s="205"/>
      <c r="F244" s="350"/>
      <c r="G244" s="350"/>
      <c r="H244" s="350"/>
      <c r="I244" s="347"/>
    </row>
    <row r="245" spans="1:9" ht="15.75" thickBot="1" x14ac:dyDescent="0.3">
      <c r="A245" s="363"/>
      <c r="B245" s="134" t="s">
        <v>400</v>
      </c>
      <c r="C245" s="360"/>
      <c r="D245" s="135" t="s">
        <v>402</v>
      </c>
      <c r="E245" s="135" t="s">
        <v>403</v>
      </c>
      <c r="F245" s="351"/>
      <c r="G245" s="351"/>
      <c r="H245" s="351"/>
      <c r="I245" s="352"/>
    </row>
    <row r="246" spans="1:9" x14ac:dyDescent="0.25">
      <c r="B246" s="364" t="s">
        <v>1134</v>
      </c>
      <c r="C246" s="225" t="s">
        <v>405</v>
      </c>
      <c r="D246" s="194"/>
      <c r="E246" s="194"/>
      <c r="F246" s="338"/>
      <c r="G246" s="338"/>
      <c r="H246" s="338"/>
      <c r="I246" s="338"/>
    </row>
    <row r="247" spans="1:9" x14ac:dyDescent="0.25">
      <c r="B247" s="365"/>
      <c r="C247" s="211" t="s">
        <v>1123</v>
      </c>
      <c r="D247" s="194"/>
      <c r="E247" s="194"/>
      <c r="F247" s="339"/>
      <c r="G247" s="339"/>
      <c r="H247" s="339"/>
      <c r="I247" s="339"/>
    </row>
    <row r="248" spans="1:9" x14ac:dyDescent="0.25">
      <c r="B248" s="366"/>
      <c r="C248" s="226" t="s">
        <v>1078</v>
      </c>
      <c r="D248" s="194"/>
      <c r="E248" s="194"/>
      <c r="F248" s="339"/>
      <c r="G248" s="339"/>
      <c r="H248" s="339"/>
      <c r="I248" s="339"/>
    </row>
    <row r="249" spans="1:9" x14ac:dyDescent="0.25">
      <c r="B249" s="415" t="s">
        <v>1135</v>
      </c>
      <c r="C249" s="225" t="s">
        <v>405</v>
      </c>
      <c r="D249" s="194"/>
      <c r="E249" s="194"/>
      <c r="F249" s="339"/>
      <c r="G249" s="339"/>
      <c r="H249" s="339"/>
      <c r="I249" s="339"/>
    </row>
    <row r="250" spans="1:9" x14ac:dyDescent="0.25">
      <c r="B250" s="422"/>
      <c r="C250" s="211" t="s">
        <v>1123</v>
      </c>
      <c r="D250" s="194"/>
      <c r="E250" s="194"/>
      <c r="F250" s="339"/>
      <c r="G250" s="339"/>
      <c r="H250" s="339"/>
      <c r="I250" s="339"/>
    </row>
    <row r="251" spans="1:9" ht="15.75" thickBot="1" x14ac:dyDescent="0.3">
      <c r="B251" s="423"/>
      <c r="C251" s="226" t="s">
        <v>1078</v>
      </c>
      <c r="D251" s="194"/>
      <c r="E251" s="194"/>
      <c r="F251" s="340"/>
      <c r="G251" s="340"/>
      <c r="H251" s="340"/>
      <c r="I251" s="340"/>
    </row>
    <row r="252" spans="1:9" ht="45" x14ac:dyDescent="0.25">
      <c r="A252" s="361">
        <v>27</v>
      </c>
      <c r="B252" s="130" t="s">
        <v>393</v>
      </c>
      <c r="C252" s="358" t="s">
        <v>401</v>
      </c>
      <c r="D252" s="131" t="s">
        <v>394</v>
      </c>
      <c r="E252" s="131" t="s">
        <v>395</v>
      </c>
      <c r="F252" s="349" t="s">
        <v>396</v>
      </c>
      <c r="G252" s="349" t="s">
        <v>397</v>
      </c>
      <c r="H252" s="349" t="s">
        <v>398</v>
      </c>
      <c r="I252" s="346" t="s">
        <v>399</v>
      </c>
    </row>
    <row r="253" spans="1:9" ht="47.25" x14ac:dyDescent="0.25">
      <c r="A253" s="362"/>
      <c r="B253" s="224" t="s">
        <v>87</v>
      </c>
      <c r="C253" s="359"/>
      <c r="D253" s="133">
        <f>'Инклюзивное образование'!D36</f>
        <v>0</v>
      </c>
      <c r="E253" s="205"/>
      <c r="F253" s="350"/>
      <c r="G253" s="350"/>
      <c r="H253" s="350"/>
      <c r="I253" s="347"/>
    </row>
    <row r="254" spans="1:9" ht="15.75" thickBot="1" x14ac:dyDescent="0.3">
      <c r="A254" s="429"/>
      <c r="B254" s="223" t="s">
        <v>400</v>
      </c>
      <c r="C254" s="359"/>
      <c r="D254" s="147" t="s">
        <v>402</v>
      </c>
      <c r="E254" s="147" t="s">
        <v>403</v>
      </c>
      <c r="F254" s="369"/>
      <c r="G254" s="369"/>
      <c r="H254" s="369"/>
      <c r="I254" s="348"/>
    </row>
    <row r="255" spans="1:9" x14ac:dyDescent="0.25">
      <c r="A255" s="234"/>
      <c r="B255" s="426" t="s">
        <v>1136</v>
      </c>
      <c r="C255" s="213" t="s">
        <v>405</v>
      </c>
      <c r="D255" s="193"/>
      <c r="E255" s="193"/>
      <c r="F255" s="338"/>
      <c r="G255" s="338"/>
      <c r="H255" s="338"/>
      <c r="I255" s="356"/>
    </row>
    <row r="256" spans="1:9" x14ac:dyDescent="0.25">
      <c r="A256" s="230"/>
      <c r="B256" s="427"/>
      <c r="C256" s="211" t="s">
        <v>1123</v>
      </c>
      <c r="D256" s="194"/>
      <c r="E256" s="194"/>
      <c r="F256" s="339"/>
      <c r="G256" s="339"/>
      <c r="H256" s="339"/>
      <c r="I256" s="357"/>
    </row>
    <row r="257" spans="1:9" ht="15.75" thickBot="1" x14ac:dyDescent="0.3">
      <c r="A257" s="231"/>
      <c r="B257" s="428"/>
      <c r="C257" s="212" t="s">
        <v>1078</v>
      </c>
      <c r="D257" s="198"/>
      <c r="E257" s="198"/>
      <c r="F257" s="340"/>
      <c r="G257" s="340"/>
      <c r="H257" s="340"/>
      <c r="I257" s="357"/>
    </row>
    <row r="258" spans="1:9" x14ac:dyDescent="0.25">
      <c r="I258" s="239"/>
    </row>
  </sheetData>
  <sheetProtection algorithmName="SHA-512" hashValue="qNhKS4TdgMrPN6ou2fzV9FlgnWoT6czmvAdLFjX4waReMhnPuCdC9czXFNMzB5zp5sdYJJ/a/TeXxD2WA9xrig==" saltValue="qq2zaN10MVEvkcAtepOe7w==" spinCount="100000" sheet="1" objects="1" scenarios="1"/>
  <mergeCells count="455">
    <mergeCell ref="K4:AF4"/>
    <mergeCell ref="B255:B257"/>
    <mergeCell ref="A243:A245"/>
    <mergeCell ref="C243:C245"/>
    <mergeCell ref="F243:F245"/>
    <mergeCell ref="G243:G245"/>
    <mergeCell ref="H243:H245"/>
    <mergeCell ref="I243:I245"/>
    <mergeCell ref="B246:B248"/>
    <mergeCell ref="B249:B251"/>
    <mergeCell ref="A252:A254"/>
    <mergeCell ref="C252:C254"/>
    <mergeCell ref="F252:F254"/>
    <mergeCell ref="G252:G254"/>
    <mergeCell ref="H252:H254"/>
    <mergeCell ref="I252:I254"/>
    <mergeCell ref="A231:A233"/>
    <mergeCell ref="C231:C233"/>
    <mergeCell ref="F231:F233"/>
    <mergeCell ref="G231:G233"/>
    <mergeCell ref="H231:H233"/>
    <mergeCell ref="I231:I233"/>
    <mergeCell ref="B234:B236"/>
    <mergeCell ref="B237:B239"/>
    <mergeCell ref="B240:B242"/>
    <mergeCell ref="B213:B215"/>
    <mergeCell ref="B216:B218"/>
    <mergeCell ref="A219:A221"/>
    <mergeCell ref="C219:C221"/>
    <mergeCell ref="F219:F221"/>
    <mergeCell ref="G219:G221"/>
    <mergeCell ref="H219:H221"/>
    <mergeCell ref="I219:I221"/>
    <mergeCell ref="B222:B224"/>
    <mergeCell ref="F213:F215"/>
    <mergeCell ref="G213:G215"/>
    <mergeCell ref="H213:H215"/>
    <mergeCell ref="I213:I215"/>
    <mergeCell ref="F216:F218"/>
    <mergeCell ref="G216:G218"/>
    <mergeCell ref="H216:H218"/>
    <mergeCell ref="I216:I218"/>
    <mergeCell ref="F222:F224"/>
    <mergeCell ref="G222:G224"/>
    <mergeCell ref="H222:H224"/>
    <mergeCell ref="I222:I224"/>
    <mergeCell ref="F228:F230"/>
    <mergeCell ref="G228:G230"/>
    <mergeCell ref="A201:A203"/>
    <mergeCell ref="C201:C203"/>
    <mergeCell ref="F201:F203"/>
    <mergeCell ref="G201:G203"/>
    <mergeCell ref="H201:H203"/>
    <mergeCell ref="I201:I203"/>
    <mergeCell ref="B204:B206"/>
    <mergeCell ref="B207:B209"/>
    <mergeCell ref="A210:A212"/>
    <mergeCell ref="C210:C212"/>
    <mergeCell ref="F210:F212"/>
    <mergeCell ref="G210:G212"/>
    <mergeCell ref="H210:H212"/>
    <mergeCell ref="I210:I212"/>
    <mergeCell ref="F204:F206"/>
    <mergeCell ref="G204:G206"/>
    <mergeCell ref="H204:H206"/>
    <mergeCell ref="I204:I206"/>
    <mergeCell ref="F207:F209"/>
    <mergeCell ref="G207:G209"/>
    <mergeCell ref="H207:H209"/>
    <mergeCell ref="I207:I209"/>
    <mergeCell ref="B189:B191"/>
    <mergeCell ref="A192:A194"/>
    <mergeCell ref="C192:C194"/>
    <mergeCell ref="F192:F194"/>
    <mergeCell ref="G192:G194"/>
    <mergeCell ref="H192:H194"/>
    <mergeCell ref="I192:I194"/>
    <mergeCell ref="B195:B197"/>
    <mergeCell ref="B198:B200"/>
    <mergeCell ref="F189:F191"/>
    <mergeCell ref="G189:G191"/>
    <mergeCell ref="H189:H191"/>
    <mergeCell ref="I189:I191"/>
    <mergeCell ref="F195:F197"/>
    <mergeCell ref="G195:G197"/>
    <mergeCell ref="H195:H197"/>
    <mergeCell ref="I195:I197"/>
    <mergeCell ref="F198:F200"/>
    <mergeCell ref="G198:G200"/>
    <mergeCell ref="H198:H200"/>
    <mergeCell ref="I198:I200"/>
    <mergeCell ref="B178:B180"/>
    <mergeCell ref="A181:A183"/>
    <mergeCell ref="C181:C183"/>
    <mergeCell ref="F181:F183"/>
    <mergeCell ref="G181:G183"/>
    <mergeCell ref="H181:H183"/>
    <mergeCell ref="I181:I183"/>
    <mergeCell ref="B184:B186"/>
    <mergeCell ref="B187:B188"/>
    <mergeCell ref="F178:F180"/>
    <mergeCell ref="G178:G180"/>
    <mergeCell ref="H178:H180"/>
    <mergeCell ref="I178:I180"/>
    <mergeCell ref="F184:F186"/>
    <mergeCell ref="G184:G186"/>
    <mergeCell ref="H184:H186"/>
    <mergeCell ref="I184:I186"/>
    <mergeCell ref="F187:F188"/>
    <mergeCell ref="G187:G188"/>
    <mergeCell ref="H187:H188"/>
    <mergeCell ref="I187:I188"/>
    <mergeCell ref="B166:B168"/>
    <mergeCell ref="A169:A171"/>
    <mergeCell ref="C169:C171"/>
    <mergeCell ref="F169:F171"/>
    <mergeCell ref="G169:G171"/>
    <mergeCell ref="H169:H171"/>
    <mergeCell ref="I169:I171"/>
    <mergeCell ref="B172:B174"/>
    <mergeCell ref="B175:B177"/>
    <mergeCell ref="F172:F174"/>
    <mergeCell ref="G172:G174"/>
    <mergeCell ref="H172:H174"/>
    <mergeCell ref="I172:I174"/>
    <mergeCell ref="F175:F177"/>
    <mergeCell ref="G175:G177"/>
    <mergeCell ref="H175:H177"/>
    <mergeCell ref="I175:I177"/>
    <mergeCell ref="A163:A165"/>
    <mergeCell ref="C163:C165"/>
    <mergeCell ref="F163:F165"/>
    <mergeCell ref="G163:G165"/>
    <mergeCell ref="H163:H165"/>
    <mergeCell ref="I163:I165"/>
    <mergeCell ref="B154:B156"/>
    <mergeCell ref="B157:B159"/>
    <mergeCell ref="B160:B162"/>
    <mergeCell ref="F160:F162"/>
    <mergeCell ref="G160:G162"/>
    <mergeCell ref="H160:H162"/>
    <mergeCell ref="I160:I162"/>
    <mergeCell ref="A151:A153"/>
    <mergeCell ref="C151:C153"/>
    <mergeCell ref="F151:F153"/>
    <mergeCell ref="G151:G153"/>
    <mergeCell ref="H151:H153"/>
    <mergeCell ref="I151:I153"/>
    <mergeCell ref="B140:B141"/>
    <mergeCell ref="B142:B144"/>
    <mergeCell ref="B145:B147"/>
    <mergeCell ref="B148:B150"/>
    <mergeCell ref="F148:F150"/>
    <mergeCell ref="G148:G150"/>
    <mergeCell ref="H148:H150"/>
    <mergeCell ref="F142:F144"/>
    <mergeCell ref="G142:G144"/>
    <mergeCell ref="H142:H144"/>
    <mergeCell ref="I142:I144"/>
    <mergeCell ref="F145:F147"/>
    <mergeCell ref="G145:G147"/>
    <mergeCell ref="H145:H147"/>
    <mergeCell ref="I145:I147"/>
    <mergeCell ref="I148:I150"/>
    <mergeCell ref="F140:F141"/>
    <mergeCell ref="G140:G141"/>
    <mergeCell ref="A134:A136"/>
    <mergeCell ref="C134:C136"/>
    <mergeCell ref="F134:F136"/>
    <mergeCell ref="G134:G136"/>
    <mergeCell ref="H134:H136"/>
    <mergeCell ref="I134:I136"/>
    <mergeCell ref="B137:B139"/>
    <mergeCell ref="B132:B133"/>
    <mergeCell ref="F132:F133"/>
    <mergeCell ref="G132:G133"/>
    <mergeCell ref="H132:H133"/>
    <mergeCell ref="I132:I133"/>
    <mergeCell ref="F137:F139"/>
    <mergeCell ref="G137:G139"/>
    <mergeCell ref="H137:H139"/>
    <mergeCell ref="I137:I139"/>
    <mergeCell ref="I117:I119"/>
    <mergeCell ref="B120:B122"/>
    <mergeCell ref="B123:B125"/>
    <mergeCell ref="B126:B128"/>
    <mergeCell ref="A129:A131"/>
    <mergeCell ref="C129:C131"/>
    <mergeCell ref="F129:F131"/>
    <mergeCell ref="G129:G131"/>
    <mergeCell ref="H129:H131"/>
    <mergeCell ref="I129:I131"/>
    <mergeCell ref="F120:F122"/>
    <mergeCell ref="G120:G122"/>
    <mergeCell ref="H120:H122"/>
    <mergeCell ref="I120:I122"/>
    <mergeCell ref="F123:F125"/>
    <mergeCell ref="G123:G125"/>
    <mergeCell ref="H123:H125"/>
    <mergeCell ref="I123:I125"/>
    <mergeCell ref="F126:F128"/>
    <mergeCell ref="G126:G128"/>
    <mergeCell ref="H126:H128"/>
    <mergeCell ref="I126:I128"/>
    <mergeCell ref="B105:B107"/>
    <mergeCell ref="B108:B110"/>
    <mergeCell ref="B111:B113"/>
    <mergeCell ref="B114:B116"/>
    <mergeCell ref="A117:A119"/>
    <mergeCell ref="C117:C119"/>
    <mergeCell ref="F117:F119"/>
    <mergeCell ref="G117:G119"/>
    <mergeCell ref="H117:H119"/>
    <mergeCell ref="F108:F110"/>
    <mergeCell ref="G108:G110"/>
    <mergeCell ref="H108:H110"/>
    <mergeCell ref="B1:I1"/>
    <mergeCell ref="A2:A4"/>
    <mergeCell ref="F2:F4"/>
    <mergeCell ref="G2:G4"/>
    <mergeCell ref="H2:H4"/>
    <mergeCell ref="I2:I4"/>
    <mergeCell ref="B11:B13"/>
    <mergeCell ref="F11:F13"/>
    <mergeCell ref="G11:G13"/>
    <mergeCell ref="H11:H13"/>
    <mergeCell ref="I11:I13"/>
    <mergeCell ref="A5:A31"/>
    <mergeCell ref="B5:B7"/>
    <mergeCell ref="F5:F7"/>
    <mergeCell ref="G5:G7"/>
    <mergeCell ref="H5:H7"/>
    <mergeCell ref="I5:I7"/>
    <mergeCell ref="B8:B10"/>
    <mergeCell ref="I26:I28"/>
    <mergeCell ref="I29:I31"/>
    <mergeCell ref="H8:H10"/>
    <mergeCell ref="B14:B16"/>
    <mergeCell ref="F14:F16"/>
    <mergeCell ref="G14:G16"/>
    <mergeCell ref="A35:A37"/>
    <mergeCell ref="B35:B37"/>
    <mergeCell ref="C2:C4"/>
    <mergeCell ref="C38:C40"/>
    <mergeCell ref="C56:C58"/>
    <mergeCell ref="C70:C72"/>
    <mergeCell ref="F26:F28"/>
    <mergeCell ref="G26:G28"/>
    <mergeCell ref="H26:H28"/>
    <mergeCell ref="B29:B31"/>
    <mergeCell ref="F29:F31"/>
    <mergeCell ref="G29:G31"/>
    <mergeCell ref="H29:H31"/>
    <mergeCell ref="B53:B55"/>
    <mergeCell ref="A38:A40"/>
    <mergeCell ref="A41:A55"/>
    <mergeCell ref="B41:B43"/>
    <mergeCell ref="B44:B46"/>
    <mergeCell ref="F41:F43"/>
    <mergeCell ref="G41:G43"/>
    <mergeCell ref="H41:H43"/>
    <mergeCell ref="F32:F34"/>
    <mergeCell ref="G32:G34"/>
    <mergeCell ref="H32:H34"/>
    <mergeCell ref="I41:I43"/>
    <mergeCell ref="F44:F46"/>
    <mergeCell ref="G44:G46"/>
    <mergeCell ref="H44:H46"/>
    <mergeCell ref="A70:A72"/>
    <mergeCell ref="F70:F72"/>
    <mergeCell ref="H70:H72"/>
    <mergeCell ref="A59:A69"/>
    <mergeCell ref="B59:B60"/>
    <mergeCell ref="B61:B63"/>
    <mergeCell ref="B64:B66"/>
    <mergeCell ref="B67:B69"/>
    <mergeCell ref="B47:B49"/>
    <mergeCell ref="B50:B52"/>
    <mergeCell ref="I44:I46"/>
    <mergeCell ref="F47:F49"/>
    <mergeCell ref="G47:G49"/>
    <mergeCell ref="H47:H49"/>
    <mergeCell ref="I47:I49"/>
    <mergeCell ref="F50:F52"/>
    <mergeCell ref="G50:G52"/>
    <mergeCell ref="H50:H52"/>
    <mergeCell ref="I50:I52"/>
    <mergeCell ref="F53:F55"/>
    <mergeCell ref="I32:I34"/>
    <mergeCell ref="F38:F40"/>
    <mergeCell ref="G38:G40"/>
    <mergeCell ref="H38:H40"/>
    <mergeCell ref="I38:I40"/>
    <mergeCell ref="F35:F37"/>
    <mergeCell ref="G35:G37"/>
    <mergeCell ref="H35:H37"/>
    <mergeCell ref="I35:I37"/>
    <mergeCell ref="I8:I10"/>
    <mergeCell ref="H14:H16"/>
    <mergeCell ref="I14:I16"/>
    <mergeCell ref="G100:G102"/>
    <mergeCell ref="H100:H102"/>
    <mergeCell ref="F8:F10"/>
    <mergeCell ref="G8:G10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C32:C34"/>
    <mergeCell ref="A32:A34"/>
    <mergeCell ref="A225:A227"/>
    <mergeCell ref="C225:C227"/>
    <mergeCell ref="F225:F227"/>
    <mergeCell ref="G225:G227"/>
    <mergeCell ref="H225:H227"/>
    <mergeCell ref="I225:I227"/>
    <mergeCell ref="B228:B230"/>
    <mergeCell ref="A56:A58"/>
    <mergeCell ref="F56:F58"/>
    <mergeCell ref="B88:B90"/>
    <mergeCell ref="B91:B93"/>
    <mergeCell ref="B94:B96"/>
    <mergeCell ref="B97:B99"/>
    <mergeCell ref="A100:A102"/>
    <mergeCell ref="F100:F102"/>
    <mergeCell ref="G70:G72"/>
    <mergeCell ref="B103:B104"/>
    <mergeCell ref="I100:I102"/>
    <mergeCell ref="A73:A99"/>
    <mergeCell ref="B73:B75"/>
    <mergeCell ref="B76:B78"/>
    <mergeCell ref="B79:B81"/>
    <mergeCell ref="B82:B84"/>
    <mergeCell ref="B85:B87"/>
    <mergeCell ref="F255:F257"/>
    <mergeCell ref="G255:G257"/>
    <mergeCell ref="H255:H257"/>
    <mergeCell ref="F246:F251"/>
    <mergeCell ref="G246:G251"/>
    <mergeCell ref="H246:H251"/>
    <mergeCell ref="I246:I251"/>
    <mergeCell ref="I255:I257"/>
    <mergeCell ref="F85:F87"/>
    <mergeCell ref="G85:G87"/>
    <mergeCell ref="H85:H87"/>
    <mergeCell ref="I85:I87"/>
    <mergeCell ref="F88:F90"/>
    <mergeCell ref="G88:G90"/>
    <mergeCell ref="H88:H90"/>
    <mergeCell ref="I88:I90"/>
    <mergeCell ref="F91:F93"/>
    <mergeCell ref="G91:G93"/>
    <mergeCell ref="H91:H93"/>
    <mergeCell ref="I91:I93"/>
    <mergeCell ref="F94:F96"/>
    <mergeCell ref="G94:G96"/>
    <mergeCell ref="C100:C102"/>
    <mergeCell ref="G53:G55"/>
    <mergeCell ref="H53:H55"/>
    <mergeCell ref="I53:I55"/>
    <mergeCell ref="F61:F63"/>
    <mergeCell ref="G61:G63"/>
    <mergeCell ref="H61:H63"/>
    <mergeCell ref="I61:I63"/>
    <mergeCell ref="F64:F66"/>
    <mergeCell ref="G64:G66"/>
    <mergeCell ref="H64:H66"/>
    <mergeCell ref="I64:I66"/>
    <mergeCell ref="G56:G58"/>
    <mergeCell ref="H56:H58"/>
    <mergeCell ref="I56:I58"/>
    <mergeCell ref="F67:F69"/>
    <mergeCell ref="G67:G69"/>
    <mergeCell ref="H67:H69"/>
    <mergeCell ref="I67:I69"/>
    <mergeCell ref="F59:F60"/>
    <mergeCell ref="G59:G60"/>
    <mergeCell ref="H59:H60"/>
    <mergeCell ref="I59:I60"/>
    <mergeCell ref="F73:F75"/>
    <mergeCell ref="G73:G75"/>
    <mergeCell ref="H73:H75"/>
    <mergeCell ref="I73:I75"/>
    <mergeCell ref="I70:I72"/>
    <mergeCell ref="F76:F78"/>
    <mergeCell ref="G76:G78"/>
    <mergeCell ref="H76:H78"/>
    <mergeCell ref="I76:I78"/>
    <mergeCell ref="F79:F81"/>
    <mergeCell ref="G79:G81"/>
    <mergeCell ref="H79:H81"/>
    <mergeCell ref="I79:I81"/>
    <mergeCell ref="F82:F84"/>
    <mergeCell ref="G82:G84"/>
    <mergeCell ref="H82:H84"/>
    <mergeCell ref="I82:I84"/>
    <mergeCell ref="H94:H96"/>
    <mergeCell ref="I94:I96"/>
    <mergeCell ref="F97:F99"/>
    <mergeCell ref="G97:G99"/>
    <mergeCell ref="H97:H99"/>
    <mergeCell ref="I97:I99"/>
    <mergeCell ref="F105:F107"/>
    <mergeCell ref="G105:G107"/>
    <mergeCell ref="H105:H107"/>
    <mergeCell ref="I105:I107"/>
    <mergeCell ref="F103:F104"/>
    <mergeCell ref="G103:G104"/>
    <mergeCell ref="H103:H104"/>
    <mergeCell ref="I103:I104"/>
    <mergeCell ref="I108:I110"/>
    <mergeCell ref="F111:F113"/>
    <mergeCell ref="G111:G113"/>
    <mergeCell ref="H111:H113"/>
    <mergeCell ref="I111:I113"/>
    <mergeCell ref="F114:F116"/>
    <mergeCell ref="G114:G116"/>
    <mergeCell ref="H114:H116"/>
    <mergeCell ref="I114:I116"/>
    <mergeCell ref="H140:H141"/>
    <mergeCell ref="I140:I141"/>
    <mergeCell ref="F154:F156"/>
    <mergeCell ref="G154:G156"/>
    <mergeCell ref="H154:H156"/>
    <mergeCell ref="I154:I156"/>
    <mergeCell ref="F157:F159"/>
    <mergeCell ref="G157:G159"/>
    <mergeCell ref="H157:H159"/>
    <mergeCell ref="I157:I159"/>
    <mergeCell ref="F240:F242"/>
    <mergeCell ref="G240:G242"/>
    <mergeCell ref="H240:H242"/>
    <mergeCell ref="I240:I242"/>
    <mergeCell ref="H228:H230"/>
    <mergeCell ref="I228:I230"/>
    <mergeCell ref="F234:F236"/>
    <mergeCell ref="G234:G236"/>
    <mergeCell ref="H234:H236"/>
    <mergeCell ref="I234:I236"/>
    <mergeCell ref="F237:F239"/>
    <mergeCell ref="G237:G239"/>
    <mergeCell ref="H237:H239"/>
    <mergeCell ref="I237:I2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F158"/>
  <sheetViews>
    <sheetView workbookViewId="0">
      <selection activeCell="D5" sqref="D5:D15"/>
    </sheetView>
  </sheetViews>
  <sheetFormatPr defaultRowHeight="15" x14ac:dyDescent="0.25"/>
  <cols>
    <col min="1" max="1" width="70.42578125" customWidth="1"/>
    <col min="2" max="2" width="58.85546875" customWidth="1"/>
    <col min="3" max="3" width="21.85546875" customWidth="1"/>
    <col min="4" max="4" width="19.28515625" customWidth="1"/>
    <col min="6" max="6" width="77.57031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18.75" x14ac:dyDescent="0.25">
      <c r="A2" s="433" t="s">
        <v>100</v>
      </c>
      <c r="B2" s="434"/>
      <c r="C2" s="435"/>
      <c r="D2" s="285"/>
      <c r="F2" s="24"/>
    </row>
    <row r="3" spans="1:6" ht="23.25" thickBot="1" x14ac:dyDescent="0.3">
      <c r="A3" s="436" t="s">
        <v>101</v>
      </c>
      <c r="B3" s="437"/>
      <c r="C3" s="438"/>
      <c r="D3" s="285"/>
      <c r="F3" s="24"/>
    </row>
    <row r="4" spans="1:6" ht="15.75" thickBot="1" x14ac:dyDescent="0.3">
      <c r="A4" s="41" t="s">
        <v>0</v>
      </c>
      <c r="B4" s="42" t="s">
        <v>1</v>
      </c>
      <c r="C4" s="43" t="s">
        <v>2</v>
      </c>
      <c r="D4" s="317"/>
      <c r="F4" s="24"/>
    </row>
    <row r="5" spans="1:6" ht="14.45" customHeight="1" x14ac:dyDescent="0.25">
      <c r="A5" s="439" t="s">
        <v>1147</v>
      </c>
      <c r="B5" s="44" t="s">
        <v>25</v>
      </c>
      <c r="C5" s="45">
        <v>0</v>
      </c>
      <c r="D5" s="441"/>
      <c r="F5" s="25" t="s">
        <v>356</v>
      </c>
    </row>
    <row r="6" spans="1:6" ht="65.25" customHeight="1" thickBot="1" x14ac:dyDescent="0.3">
      <c r="A6" s="440"/>
      <c r="B6" s="47" t="s">
        <v>102</v>
      </c>
      <c r="C6" s="48">
        <v>1</v>
      </c>
      <c r="D6" s="442"/>
      <c r="F6" s="24"/>
    </row>
    <row r="7" spans="1:6" x14ac:dyDescent="0.25">
      <c r="A7" s="391" t="s">
        <v>1152</v>
      </c>
      <c r="B7" s="44" t="s">
        <v>25</v>
      </c>
      <c r="C7" s="45">
        <v>0</v>
      </c>
      <c r="D7" s="441"/>
      <c r="F7" s="25" t="s">
        <v>357</v>
      </c>
    </row>
    <row r="8" spans="1:6" ht="69" customHeight="1" thickBot="1" x14ac:dyDescent="0.3">
      <c r="A8" s="309"/>
      <c r="B8" s="47" t="s">
        <v>99</v>
      </c>
      <c r="C8" s="48">
        <v>1</v>
      </c>
      <c r="D8" s="442"/>
      <c r="F8" s="24"/>
    </row>
    <row r="9" spans="1:6" x14ac:dyDescent="0.25">
      <c r="A9" s="391" t="s">
        <v>103</v>
      </c>
      <c r="B9" s="3" t="s">
        <v>104</v>
      </c>
      <c r="C9" s="45">
        <v>0</v>
      </c>
      <c r="D9" s="441"/>
      <c r="F9" s="24"/>
    </row>
    <row r="10" spans="1:6" x14ac:dyDescent="0.25">
      <c r="A10" s="431"/>
      <c r="B10" s="2" t="s">
        <v>105</v>
      </c>
      <c r="C10" s="49">
        <v>1</v>
      </c>
      <c r="D10" s="443"/>
      <c r="F10" s="24"/>
    </row>
    <row r="11" spans="1:6" x14ac:dyDescent="0.25">
      <c r="A11" s="431"/>
      <c r="B11" s="2" t="s">
        <v>106</v>
      </c>
      <c r="C11" s="49">
        <v>2</v>
      </c>
      <c r="D11" s="443"/>
      <c r="F11" s="24"/>
    </row>
    <row r="12" spans="1:6" ht="40.5" customHeight="1" thickBot="1" x14ac:dyDescent="0.3">
      <c r="A12" s="309"/>
      <c r="B12" s="7" t="s">
        <v>107</v>
      </c>
      <c r="C12" s="48">
        <v>3</v>
      </c>
      <c r="D12" s="442"/>
      <c r="F12" s="24"/>
    </row>
    <row r="13" spans="1:6" x14ac:dyDescent="0.25">
      <c r="A13" s="391" t="s">
        <v>108</v>
      </c>
      <c r="B13" s="3" t="s">
        <v>42</v>
      </c>
      <c r="C13" s="45">
        <v>0</v>
      </c>
      <c r="D13" s="441"/>
      <c r="F13" s="101" t="s">
        <v>362</v>
      </c>
    </row>
    <row r="14" spans="1:6" ht="46.5" customHeight="1" x14ac:dyDescent="0.25">
      <c r="A14" s="431"/>
      <c r="B14" s="2" t="s">
        <v>109</v>
      </c>
      <c r="C14" s="49">
        <v>1</v>
      </c>
      <c r="D14" s="443"/>
      <c r="F14" s="24"/>
    </row>
    <row r="15" spans="1:6" ht="37.5" customHeight="1" thickBot="1" x14ac:dyDescent="0.3">
      <c r="A15" s="432"/>
      <c r="B15" s="5" t="s">
        <v>110</v>
      </c>
      <c r="C15" s="46">
        <v>2</v>
      </c>
      <c r="D15" s="442"/>
      <c r="F15" s="24"/>
    </row>
    <row r="16" spans="1:6" ht="15.75" thickBot="1" x14ac:dyDescent="0.3">
      <c r="A16" s="22"/>
      <c r="B16" s="12" t="s">
        <v>20</v>
      </c>
      <c r="C16" s="18">
        <f>C6+C8+C12+C15</f>
        <v>7</v>
      </c>
      <c r="D16" s="18">
        <f>IF(OR(D5=0,D7=0,),0,SUM(D5:D15))</f>
        <v>0</v>
      </c>
      <c r="F16" s="24"/>
    </row>
    <row r="17" spans="1:3" x14ac:dyDescent="0.25">
      <c r="A17" s="30"/>
      <c r="B17" s="50"/>
      <c r="C17" s="30"/>
    </row>
    <row r="18" spans="1:3" x14ac:dyDescent="0.25">
      <c r="A18" s="30"/>
      <c r="B18" s="30"/>
      <c r="C18" s="30"/>
    </row>
    <row r="19" spans="1:3" x14ac:dyDescent="0.25">
      <c r="A19" s="30"/>
      <c r="B19" s="30"/>
      <c r="C19" s="30"/>
    </row>
    <row r="20" spans="1:3" x14ac:dyDescent="0.25">
      <c r="A20" s="30"/>
      <c r="B20" s="30"/>
      <c r="C20" s="30"/>
    </row>
    <row r="21" spans="1:3" x14ac:dyDescent="0.25">
      <c r="A21" s="30"/>
      <c r="B21" s="30"/>
      <c r="C21" s="30"/>
    </row>
    <row r="22" spans="1:3" x14ac:dyDescent="0.25">
      <c r="A22" s="30"/>
      <c r="B22" s="30"/>
      <c r="C22" s="30"/>
    </row>
    <row r="23" spans="1:3" x14ac:dyDescent="0.25">
      <c r="A23" s="30"/>
      <c r="B23" s="30"/>
      <c r="C23" s="30"/>
    </row>
    <row r="24" spans="1:3" x14ac:dyDescent="0.25">
      <c r="A24" s="30"/>
      <c r="B24" s="30"/>
      <c r="C24" s="30"/>
    </row>
    <row r="25" spans="1:3" x14ac:dyDescent="0.25">
      <c r="A25" s="30"/>
      <c r="B25" s="30"/>
      <c r="C25" s="30"/>
    </row>
    <row r="26" spans="1:3" x14ac:dyDescent="0.25">
      <c r="A26" s="30"/>
      <c r="B26" s="30"/>
      <c r="C26" s="30"/>
    </row>
    <row r="27" spans="1:3" x14ac:dyDescent="0.25">
      <c r="A27" s="30"/>
      <c r="B27" s="30"/>
      <c r="C27" s="30"/>
    </row>
    <row r="28" spans="1:3" x14ac:dyDescent="0.25">
      <c r="A28" s="30"/>
      <c r="B28" s="30"/>
      <c r="C28" s="30"/>
    </row>
    <row r="29" spans="1:3" x14ac:dyDescent="0.25">
      <c r="A29" s="30"/>
      <c r="B29" s="30"/>
      <c r="C29" s="30"/>
    </row>
    <row r="30" spans="1:3" x14ac:dyDescent="0.25">
      <c r="A30" s="30"/>
      <c r="B30" s="30"/>
      <c r="C30" s="30"/>
    </row>
    <row r="31" spans="1:3" x14ac:dyDescent="0.25">
      <c r="A31" s="30"/>
      <c r="B31" s="30"/>
      <c r="C31" s="30"/>
    </row>
    <row r="32" spans="1:3" x14ac:dyDescent="0.25">
      <c r="A32" s="30"/>
      <c r="B32" s="30"/>
      <c r="C32" s="30"/>
    </row>
    <row r="33" spans="1:3" x14ac:dyDescent="0.25">
      <c r="A33" s="30"/>
      <c r="B33" s="30"/>
      <c r="C33" s="30"/>
    </row>
    <row r="34" spans="1:3" x14ac:dyDescent="0.25">
      <c r="A34" s="30"/>
      <c r="B34" s="30"/>
      <c r="C34" s="30"/>
    </row>
    <row r="35" spans="1:3" x14ac:dyDescent="0.25">
      <c r="A35" s="30"/>
      <c r="B35" s="30"/>
      <c r="C35" s="30"/>
    </row>
    <row r="36" spans="1:3" x14ac:dyDescent="0.25">
      <c r="A36" s="30"/>
      <c r="B36" s="30"/>
      <c r="C36" s="30"/>
    </row>
    <row r="37" spans="1:3" x14ac:dyDescent="0.25">
      <c r="A37" s="30"/>
      <c r="B37" s="30"/>
      <c r="C37" s="30"/>
    </row>
    <row r="38" spans="1:3" x14ac:dyDescent="0.25">
      <c r="A38" s="30"/>
      <c r="B38" s="30"/>
      <c r="C38" s="30"/>
    </row>
    <row r="39" spans="1:3" x14ac:dyDescent="0.25">
      <c r="A39" s="30"/>
      <c r="B39" s="30"/>
      <c r="C39" s="30"/>
    </row>
    <row r="40" spans="1:3" x14ac:dyDescent="0.25">
      <c r="A40" s="30"/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x14ac:dyDescent="0.25">
      <c r="A44" s="30"/>
      <c r="B44" s="30"/>
      <c r="C44" s="30"/>
    </row>
    <row r="45" spans="1:3" x14ac:dyDescent="0.25">
      <c r="A45" s="30"/>
      <c r="B45" s="30"/>
      <c r="C45" s="30"/>
    </row>
    <row r="46" spans="1:3" x14ac:dyDescent="0.25">
      <c r="A46" s="30"/>
      <c r="B46" s="30"/>
      <c r="C46" s="30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  <row r="49" spans="1:3" x14ac:dyDescent="0.25">
      <c r="A49" s="30"/>
      <c r="B49" s="30"/>
      <c r="C49" s="30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30"/>
    </row>
    <row r="52" spans="1:3" x14ac:dyDescent="0.25">
      <c r="A52" s="30"/>
      <c r="B52" s="30"/>
      <c r="C52" s="30"/>
    </row>
    <row r="53" spans="1:3" x14ac:dyDescent="0.25">
      <c r="A53" s="30"/>
      <c r="B53" s="30"/>
      <c r="C53" s="30"/>
    </row>
    <row r="54" spans="1:3" x14ac:dyDescent="0.25">
      <c r="A54" s="30"/>
      <c r="B54" s="30"/>
      <c r="C54" s="30"/>
    </row>
    <row r="55" spans="1:3" x14ac:dyDescent="0.25">
      <c r="A55" s="30"/>
      <c r="B55" s="30"/>
      <c r="C55" s="30"/>
    </row>
    <row r="56" spans="1:3" x14ac:dyDescent="0.25">
      <c r="A56" s="30"/>
      <c r="B56" s="30"/>
      <c r="C56" s="30"/>
    </row>
    <row r="57" spans="1:3" x14ac:dyDescent="0.25">
      <c r="A57" s="30"/>
      <c r="B57" s="30"/>
      <c r="C57" s="30"/>
    </row>
    <row r="58" spans="1:3" x14ac:dyDescent="0.25">
      <c r="A58" s="30"/>
      <c r="B58" s="30"/>
      <c r="C58" s="30"/>
    </row>
    <row r="59" spans="1:3" x14ac:dyDescent="0.25">
      <c r="A59" s="30"/>
      <c r="B59" s="30"/>
      <c r="C59" s="30"/>
    </row>
    <row r="60" spans="1:3" x14ac:dyDescent="0.25">
      <c r="A60" s="30"/>
      <c r="B60" s="30"/>
      <c r="C60" s="30"/>
    </row>
    <row r="61" spans="1:3" x14ac:dyDescent="0.25">
      <c r="A61" s="30"/>
      <c r="B61" s="30"/>
      <c r="C61" s="30"/>
    </row>
    <row r="62" spans="1:3" x14ac:dyDescent="0.25">
      <c r="A62" s="30"/>
      <c r="B62" s="30"/>
      <c r="C62" s="30"/>
    </row>
    <row r="63" spans="1:3" x14ac:dyDescent="0.25">
      <c r="A63" s="30"/>
      <c r="B63" s="30"/>
      <c r="C63" s="30"/>
    </row>
    <row r="64" spans="1:3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  <row r="107" spans="1:3" x14ac:dyDescent="0.25">
      <c r="A107" s="30"/>
      <c r="B107" s="30"/>
      <c r="C107" s="30"/>
    </row>
    <row r="108" spans="1:3" x14ac:dyDescent="0.25">
      <c r="A108" s="30"/>
      <c r="B108" s="30"/>
      <c r="C108" s="30"/>
    </row>
    <row r="109" spans="1:3" x14ac:dyDescent="0.25">
      <c r="A109" s="30"/>
      <c r="B109" s="30"/>
      <c r="C109" s="30"/>
    </row>
    <row r="110" spans="1:3" x14ac:dyDescent="0.25">
      <c r="A110" s="30"/>
      <c r="B110" s="30"/>
      <c r="C110" s="30"/>
    </row>
    <row r="111" spans="1:3" x14ac:dyDescent="0.25">
      <c r="A111" s="30"/>
      <c r="B111" s="30"/>
      <c r="C111" s="30"/>
    </row>
    <row r="112" spans="1:3" x14ac:dyDescent="0.25">
      <c r="A112" s="30"/>
      <c r="B112" s="30"/>
      <c r="C112" s="30"/>
    </row>
    <row r="113" spans="1:3" x14ac:dyDescent="0.25">
      <c r="A113" s="30"/>
      <c r="B113" s="30"/>
      <c r="C113" s="30"/>
    </row>
    <row r="114" spans="1:3" x14ac:dyDescent="0.25">
      <c r="A114" s="30"/>
      <c r="B114" s="30"/>
      <c r="C114" s="30"/>
    </row>
    <row r="115" spans="1:3" x14ac:dyDescent="0.25">
      <c r="A115" s="30"/>
      <c r="B115" s="30"/>
      <c r="C115" s="30"/>
    </row>
    <row r="116" spans="1:3" x14ac:dyDescent="0.25">
      <c r="A116" s="30"/>
      <c r="B116" s="30"/>
      <c r="C116" s="30"/>
    </row>
    <row r="117" spans="1:3" x14ac:dyDescent="0.25">
      <c r="A117" s="30"/>
      <c r="B117" s="30"/>
      <c r="C117" s="30"/>
    </row>
    <row r="118" spans="1:3" x14ac:dyDescent="0.25">
      <c r="A118" s="30"/>
      <c r="B118" s="30"/>
      <c r="C118" s="30"/>
    </row>
    <row r="119" spans="1:3" x14ac:dyDescent="0.25">
      <c r="A119" s="30"/>
      <c r="B119" s="30"/>
      <c r="C119" s="30"/>
    </row>
    <row r="120" spans="1:3" x14ac:dyDescent="0.25">
      <c r="A120" s="30"/>
      <c r="B120" s="30"/>
      <c r="C120" s="30"/>
    </row>
    <row r="121" spans="1:3" x14ac:dyDescent="0.25">
      <c r="A121" s="30"/>
      <c r="B121" s="30"/>
      <c r="C121" s="30"/>
    </row>
    <row r="122" spans="1:3" x14ac:dyDescent="0.25">
      <c r="A122" s="30"/>
      <c r="B122" s="30"/>
      <c r="C122" s="30"/>
    </row>
    <row r="123" spans="1:3" x14ac:dyDescent="0.25">
      <c r="A123" s="30"/>
      <c r="B123" s="30"/>
      <c r="C123" s="30"/>
    </row>
    <row r="124" spans="1:3" x14ac:dyDescent="0.25">
      <c r="A124" s="30"/>
      <c r="B124" s="30"/>
      <c r="C124" s="30"/>
    </row>
    <row r="125" spans="1:3" x14ac:dyDescent="0.25">
      <c r="A125" s="30"/>
      <c r="B125" s="30"/>
      <c r="C125" s="30"/>
    </row>
    <row r="126" spans="1:3" x14ac:dyDescent="0.25">
      <c r="A126" s="30"/>
      <c r="B126" s="30"/>
      <c r="C126" s="30"/>
    </row>
    <row r="127" spans="1:3" x14ac:dyDescent="0.25">
      <c r="A127" s="30"/>
      <c r="B127" s="30"/>
      <c r="C127" s="30"/>
    </row>
    <row r="128" spans="1:3" x14ac:dyDescent="0.25">
      <c r="A128" s="30"/>
      <c r="B128" s="30"/>
      <c r="C128" s="30"/>
    </row>
    <row r="129" spans="1:3" x14ac:dyDescent="0.25">
      <c r="A129" s="30"/>
      <c r="B129" s="30"/>
      <c r="C129" s="30"/>
    </row>
    <row r="130" spans="1:3" x14ac:dyDescent="0.25">
      <c r="A130" s="30"/>
      <c r="B130" s="30"/>
      <c r="C130" s="30"/>
    </row>
    <row r="131" spans="1:3" x14ac:dyDescent="0.25">
      <c r="A131" s="30"/>
      <c r="B131" s="30"/>
      <c r="C131" s="30"/>
    </row>
    <row r="132" spans="1:3" x14ac:dyDescent="0.25">
      <c r="A132" s="30"/>
      <c r="B132" s="30"/>
      <c r="C132" s="30"/>
    </row>
    <row r="133" spans="1:3" x14ac:dyDescent="0.25">
      <c r="A133" s="30"/>
      <c r="B133" s="30"/>
      <c r="C133" s="30"/>
    </row>
    <row r="134" spans="1:3" x14ac:dyDescent="0.25">
      <c r="A134" s="30"/>
      <c r="B134" s="30"/>
      <c r="C134" s="30"/>
    </row>
    <row r="135" spans="1:3" x14ac:dyDescent="0.25">
      <c r="A135" s="30"/>
      <c r="B135" s="30"/>
      <c r="C135" s="30"/>
    </row>
    <row r="136" spans="1:3" x14ac:dyDescent="0.25">
      <c r="A136" s="30"/>
      <c r="B136" s="30"/>
      <c r="C136" s="30"/>
    </row>
    <row r="137" spans="1:3" x14ac:dyDescent="0.25">
      <c r="A137" s="30"/>
      <c r="B137" s="30"/>
      <c r="C137" s="30"/>
    </row>
    <row r="138" spans="1:3" x14ac:dyDescent="0.25">
      <c r="A138" s="30"/>
      <c r="B138" s="30"/>
      <c r="C138" s="30"/>
    </row>
    <row r="139" spans="1:3" x14ac:dyDescent="0.25">
      <c r="A139" s="30"/>
      <c r="B139" s="30"/>
      <c r="C139" s="30"/>
    </row>
    <row r="140" spans="1:3" x14ac:dyDescent="0.25">
      <c r="A140" s="30"/>
      <c r="B140" s="30"/>
      <c r="C140" s="30"/>
    </row>
    <row r="141" spans="1:3" x14ac:dyDescent="0.25">
      <c r="A141" s="30"/>
      <c r="B141" s="30"/>
      <c r="C141" s="30"/>
    </row>
    <row r="142" spans="1:3" x14ac:dyDescent="0.25">
      <c r="A142" s="30"/>
      <c r="B142" s="30"/>
      <c r="C142" s="30"/>
    </row>
    <row r="143" spans="1:3" x14ac:dyDescent="0.25">
      <c r="A143" s="30"/>
      <c r="B143" s="30"/>
      <c r="C143" s="30"/>
    </row>
    <row r="144" spans="1:3" x14ac:dyDescent="0.25">
      <c r="A144" s="30"/>
      <c r="B144" s="30"/>
      <c r="C144" s="30"/>
    </row>
    <row r="145" spans="1:3" x14ac:dyDescent="0.25">
      <c r="A145" s="30"/>
      <c r="B145" s="30"/>
      <c r="C145" s="30"/>
    </row>
    <row r="146" spans="1:3" x14ac:dyDescent="0.25">
      <c r="A146" s="30"/>
      <c r="B146" s="30"/>
      <c r="C146" s="30"/>
    </row>
    <row r="147" spans="1:3" x14ac:dyDescent="0.25">
      <c r="A147" s="30"/>
      <c r="B147" s="30"/>
      <c r="C147" s="30"/>
    </row>
    <row r="148" spans="1:3" x14ac:dyDescent="0.25">
      <c r="A148" s="30"/>
      <c r="B148" s="30"/>
      <c r="C148" s="30"/>
    </row>
    <row r="149" spans="1:3" x14ac:dyDescent="0.25">
      <c r="A149" s="30"/>
      <c r="B149" s="30"/>
      <c r="C149" s="30"/>
    </row>
    <row r="150" spans="1:3" x14ac:dyDescent="0.25">
      <c r="A150" s="30"/>
      <c r="B150" s="30"/>
      <c r="C150" s="30"/>
    </row>
    <row r="151" spans="1:3" x14ac:dyDescent="0.25">
      <c r="A151" s="30"/>
      <c r="B151" s="30"/>
      <c r="C151" s="30"/>
    </row>
    <row r="152" spans="1:3" x14ac:dyDescent="0.25">
      <c r="A152" s="30"/>
      <c r="B152" s="30"/>
      <c r="C152" s="30"/>
    </row>
    <row r="153" spans="1:3" x14ac:dyDescent="0.25">
      <c r="A153" s="30"/>
      <c r="B153" s="30"/>
      <c r="C153" s="30"/>
    </row>
    <row r="154" spans="1:3" x14ac:dyDescent="0.25">
      <c r="A154" s="30"/>
      <c r="B154" s="30"/>
      <c r="C154" s="30"/>
    </row>
    <row r="155" spans="1:3" x14ac:dyDescent="0.25">
      <c r="A155" s="30"/>
      <c r="B155" s="30"/>
      <c r="C155" s="30"/>
    </row>
    <row r="156" spans="1:3" x14ac:dyDescent="0.25">
      <c r="A156" s="30"/>
      <c r="B156" s="30"/>
      <c r="C156" s="30"/>
    </row>
    <row r="157" spans="1:3" x14ac:dyDescent="0.25">
      <c r="A157" s="30"/>
      <c r="B157" s="30"/>
      <c r="C157" s="30"/>
    </row>
    <row r="158" spans="1:3" x14ac:dyDescent="0.25">
      <c r="A158" s="30"/>
      <c r="B158" s="30"/>
      <c r="C158" s="30"/>
    </row>
  </sheetData>
  <sheetProtection algorithmName="SHA-512" hashValue="ilZxbebAs627QpUI5dl/3xjfmMqw9PwAe6naozl1quO16G84vLnb2cC5DIKuc+kkW/ANCtXniT4ubqEtNWCYgw==" saltValue="aMrzXOSD7f35kglG4LNjsw==" spinCount="100000" sheet="1" objects="1" scenarios="1"/>
  <protectedRanges>
    <protectedRange sqref="D1:D15" name="Диапазон1"/>
  </protectedRanges>
  <mergeCells count="12">
    <mergeCell ref="D1:D4"/>
    <mergeCell ref="D5:D6"/>
    <mergeCell ref="D7:D8"/>
    <mergeCell ref="D9:D12"/>
    <mergeCell ref="D13:D15"/>
    <mergeCell ref="A13:A15"/>
    <mergeCell ref="A1:C1"/>
    <mergeCell ref="A2:C2"/>
    <mergeCell ref="A3:C3"/>
    <mergeCell ref="A5:A6"/>
    <mergeCell ref="A7:A8"/>
    <mergeCell ref="A9: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F151"/>
  <sheetViews>
    <sheetView topLeftCell="A10" workbookViewId="0">
      <selection activeCell="A19" sqref="A19:A21"/>
    </sheetView>
  </sheetViews>
  <sheetFormatPr defaultRowHeight="15" x14ac:dyDescent="0.25"/>
  <cols>
    <col min="1" max="1" width="69.85546875" customWidth="1"/>
    <col min="2" max="2" width="62.28515625" customWidth="1"/>
    <col min="3" max="3" width="12.42578125" customWidth="1"/>
    <col min="4" max="4" width="23" customWidth="1"/>
    <col min="6" max="6" width="89.8554687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20.25" x14ac:dyDescent="0.25">
      <c r="A2" s="447" t="s">
        <v>100</v>
      </c>
      <c r="B2" s="448"/>
      <c r="C2" s="449"/>
      <c r="D2" s="285"/>
      <c r="F2" s="24"/>
    </row>
    <row r="3" spans="1:6" ht="23.25" thickBot="1" x14ac:dyDescent="0.3">
      <c r="A3" s="436" t="s">
        <v>111</v>
      </c>
      <c r="B3" s="437"/>
      <c r="C3" s="438"/>
      <c r="D3" s="285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17"/>
      <c r="F4" s="24"/>
    </row>
    <row r="5" spans="1:6" ht="22.5" x14ac:dyDescent="0.25">
      <c r="A5" s="282" t="s">
        <v>119</v>
      </c>
      <c r="B5" s="3" t="s">
        <v>25</v>
      </c>
      <c r="C5" s="8">
        <v>0</v>
      </c>
      <c r="D5" s="314"/>
      <c r="F5" s="25" t="s">
        <v>360</v>
      </c>
    </row>
    <row r="6" spans="1:6" ht="65.25" customHeight="1" thickBot="1" x14ac:dyDescent="0.3">
      <c r="A6" s="309"/>
      <c r="B6" s="7" t="s">
        <v>26</v>
      </c>
      <c r="C6" s="9">
        <v>1</v>
      </c>
      <c r="D6" s="316"/>
      <c r="F6" s="24"/>
    </row>
    <row r="7" spans="1:6" x14ac:dyDescent="0.25">
      <c r="A7" s="282" t="s">
        <v>120</v>
      </c>
      <c r="B7" s="3" t="s">
        <v>112</v>
      </c>
      <c r="C7" s="8">
        <v>0</v>
      </c>
      <c r="D7" s="314"/>
      <c r="F7" s="25" t="s">
        <v>358</v>
      </c>
    </row>
    <row r="8" spans="1:6" x14ac:dyDescent="0.25">
      <c r="A8" s="298"/>
      <c r="B8" s="2" t="s">
        <v>113</v>
      </c>
      <c r="C8" s="10">
        <v>1</v>
      </c>
      <c r="D8" s="315"/>
      <c r="F8" s="24"/>
    </row>
    <row r="9" spans="1:6" x14ac:dyDescent="0.25">
      <c r="A9" s="298"/>
      <c r="B9" s="2" t="s">
        <v>114</v>
      </c>
      <c r="C9" s="10">
        <v>2</v>
      </c>
      <c r="D9" s="315"/>
      <c r="F9" s="24"/>
    </row>
    <row r="10" spans="1:6" ht="45" customHeight="1" thickBot="1" x14ac:dyDescent="0.3">
      <c r="A10" s="299"/>
      <c r="B10" s="7" t="s">
        <v>115</v>
      </c>
      <c r="C10" s="9">
        <v>3</v>
      </c>
      <c r="D10" s="316"/>
      <c r="F10" s="24"/>
    </row>
    <row r="11" spans="1:6" ht="45" x14ac:dyDescent="0.25">
      <c r="A11" s="282" t="s">
        <v>121</v>
      </c>
      <c r="B11" s="3" t="s">
        <v>122</v>
      </c>
      <c r="C11" s="8">
        <v>0</v>
      </c>
      <c r="D11" s="314"/>
      <c r="F11" s="24"/>
    </row>
    <row r="12" spans="1:6" x14ac:dyDescent="0.25">
      <c r="A12" s="298"/>
      <c r="B12" s="2" t="s">
        <v>116</v>
      </c>
      <c r="C12" s="10">
        <v>1</v>
      </c>
      <c r="D12" s="315"/>
      <c r="F12" s="24"/>
    </row>
    <row r="13" spans="1:6" x14ac:dyDescent="0.25">
      <c r="A13" s="298"/>
      <c r="B13" s="2" t="s">
        <v>117</v>
      </c>
      <c r="C13" s="10">
        <v>2</v>
      </c>
      <c r="D13" s="315"/>
      <c r="F13" s="24"/>
    </row>
    <row r="14" spans="1:6" ht="15.75" thickBot="1" x14ac:dyDescent="0.3">
      <c r="A14" s="299"/>
      <c r="B14" s="7" t="s">
        <v>118</v>
      </c>
      <c r="C14" s="9">
        <v>3</v>
      </c>
      <c r="D14" s="316"/>
      <c r="F14" s="24"/>
    </row>
    <row r="15" spans="1:6" x14ac:dyDescent="0.25">
      <c r="A15" s="282" t="s">
        <v>1205</v>
      </c>
      <c r="B15" s="3" t="s">
        <v>42</v>
      </c>
      <c r="C15" s="8">
        <v>0</v>
      </c>
      <c r="D15" s="314"/>
      <c r="F15" s="25" t="s">
        <v>361</v>
      </c>
    </row>
    <row r="16" spans="1:6" ht="30" x14ac:dyDescent="0.25">
      <c r="A16" s="431"/>
      <c r="B16" s="2" t="s">
        <v>123</v>
      </c>
      <c r="C16" s="10">
        <v>1</v>
      </c>
      <c r="D16" s="315"/>
      <c r="F16" s="24"/>
    </row>
    <row r="17" spans="1:6" ht="30" x14ac:dyDescent="0.25">
      <c r="A17" s="431"/>
      <c r="B17" s="2" t="s">
        <v>124</v>
      </c>
      <c r="C17" s="10">
        <v>2</v>
      </c>
      <c r="D17" s="315"/>
      <c r="F17" s="24"/>
    </row>
    <row r="18" spans="1:6" ht="30.75" thickBot="1" x14ac:dyDescent="0.3">
      <c r="A18" s="309"/>
      <c r="B18" s="7" t="s">
        <v>125</v>
      </c>
      <c r="C18" s="9">
        <v>3</v>
      </c>
      <c r="D18" s="316"/>
      <c r="F18" s="24"/>
    </row>
    <row r="19" spans="1:6" ht="36.75" customHeight="1" x14ac:dyDescent="0.25">
      <c r="A19" s="450" t="s">
        <v>1148</v>
      </c>
      <c r="B19" s="3" t="s">
        <v>42</v>
      </c>
      <c r="C19" s="8">
        <v>0</v>
      </c>
      <c r="D19" s="314"/>
      <c r="F19" s="24"/>
    </row>
    <row r="20" spans="1:6" ht="28.5" customHeight="1" x14ac:dyDescent="0.25">
      <c r="A20" s="451"/>
      <c r="B20" s="2" t="s">
        <v>127</v>
      </c>
      <c r="C20" s="10">
        <v>1</v>
      </c>
      <c r="D20" s="315"/>
      <c r="F20" s="24"/>
    </row>
    <row r="21" spans="1:6" ht="44.45" customHeight="1" thickBot="1" x14ac:dyDescent="0.3">
      <c r="A21" s="452"/>
      <c r="B21" s="7" t="s">
        <v>126</v>
      </c>
      <c r="C21" s="9">
        <v>2</v>
      </c>
      <c r="D21" s="316"/>
      <c r="F21" s="24"/>
    </row>
    <row r="22" spans="1:6" ht="30" x14ac:dyDescent="0.25">
      <c r="A22" s="327" t="s">
        <v>128</v>
      </c>
      <c r="B22" s="3" t="s">
        <v>129</v>
      </c>
      <c r="C22" s="8">
        <v>0</v>
      </c>
      <c r="D22" s="314"/>
      <c r="F22" s="25" t="s">
        <v>359</v>
      </c>
    </row>
    <row r="23" spans="1:6" ht="30" x14ac:dyDescent="0.25">
      <c r="A23" s="298"/>
      <c r="B23" s="2" t="s">
        <v>130</v>
      </c>
      <c r="C23" s="10">
        <v>1</v>
      </c>
      <c r="D23" s="315"/>
      <c r="F23" s="24"/>
    </row>
    <row r="24" spans="1:6" ht="30" x14ac:dyDescent="0.25">
      <c r="A24" s="298"/>
      <c r="B24" s="2" t="s">
        <v>131</v>
      </c>
      <c r="C24" s="10">
        <v>2</v>
      </c>
      <c r="D24" s="315"/>
      <c r="F24" s="24"/>
    </row>
    <row r="25" spans="1:6" ht="30.75" thickBot="1" x14ac:dyDescent="0.3">
      <c r="A25" s="453"/>
      <c r="B25" s="5" t="s">
        <v>132</v>
      </c>
      <c r="C25" s="11">
        <v>3</v>
      </c>
      <c r="D25" s="316"/>
      <c r="F25" s="24"/>
    </row>
    <row r="26" spans="1:6" ht="14.45" customHeight="1" x14ac:dyDescent="0.25">
      <c r="A26" s="444" t="s">
        <v>1162</v>
      </c>
      <c r="B26" s="263" t="s">
        <v>1161</v>
      </c>
      <c r="C26" s="264">
        <v>0</v>
      </c>
      <c r="D26" s="454"/>
      <c r="F26" s="24"/>
    </row>
    <row r="27" spans="1:6" ht="15.75" thickBot="1" x14ac:dyDescent="0.3">
      <c r="A27" s="446"/>
      <c r="B27" s="265" t="s">
        <v>1160</v>
      </c>
      <c r="C27" s="266">
        <v>1</v>
      </c>
      <c r="D27" s="455"/>
      <c r="F27" s="24"/>
    </row>
    <row r="28" spans="1:6" ht="14.45" customHeight="1" x14ac:dyDescent="0.25">
      <c r="A28" s="444" t="s">
        <v>1159</v>
      </c>
      <c r="B28" s="263" t="s">
        <v>1161</v>
      </c>
      <c r="C28" s="264">
        <v>0</v>
      </c>
      <c r="D28" s="454"/>
      <c r="F28" s="24"/>
    </row>
    <row r="29" spans="1:6" ht="49.9" customHeight="1" thickBot="1" x14ac:dyDescent="0.3">
      <c r="A29" s="445"/>
      <c r="B29" s="267" t="s">
        <v>1160</v>
      </c>
      <c r="C29" s="268">
        <v>1</v>
      </c>
      <c r="D29" s="455"/>
      <c r="F29" s="24"/>
    </row>
    <row r="30" spans="1:6" ht="15.75" thickBot="1" x14ac:dyDescent="0.3">
      <c r="A30" s="22"/>
      <c r="B30" s="59" t="s">
        <v>20</v>
      </c>
      <c r="C30" s="60">
        <f>C6+C10+C14+C18+C21+C25+C27+C29</f>
        <v>17</v>
      </c>
      <c r="D30" s="18">
        <f>SUM(D5:D29)</f>
        <v>0</v>
      </c>
      <c r="F30" s="24"/>
    </row>
    <row r="31" spans="1:6" x14ac:dyDescent="0.25">
      <c r="A31" s="30"/>
      <c r="B31" s="30"/>
      <c r="C31" s="30"/>
      <c r="D31" s="30"/>
    </row>
    <row r="32" spans="1:6" x14ac:dyDescent="0.25">
      <c r="A32" s="30"/>
      <c r="B32" s="30"/>
      <c r="C32" s="30"/>
      <c r="D32" s="30"/>
    </row>
    <row r="33" spans="1:4" x14ac:dyDescent="0.25">
      <c r="A33" s="30"/>
      <c r="C33" s="30"/>
      <c r="D33" s="30"/>
    </row>
    <row r="34" spans="1:4" x14ac:dyDescent="0.25">
      <c r="A34" s="30"/>
      <c r="B34" s="30"/>
      <c r="C34" s="30"/>
      <c r="D34" s="30"/>
    </row>
    <row r="35" spans="1:4" x14ac:dyDescent="0.25">
      <c r="A35" s="30"/>
      <c r="B35" s="30"/>
      <c r="C35" s="30"/>
      <c r="D35" s="30"/>
    </row>
    <row r="36" spans="1:4" x14ac:dyDescent="0.25">
      <c r="A36" s="30"/>
      <c r="B36" s="30"/>
      <c r="C36" s="30"/>
      <c r="D36" s="30"/>
    </row>
    <row r="37" spans="1:4" x14ac:dyDescent="0.25">
      <c r="A37" s="30"/>
      <c r="B37" s="30"/>
      <c r="C37" s="30"/>
      <c r="D37" s="30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  <row r="49" spans="1:4" x14ac:dyDescent="0.25">
      <c r="A49" s="30"/>
      <c r="B49" s="30"/>
      <c r="C49" s="30"/>
      <c r="D49" s="30"/>
    </row>
    <row r="50" spans="1:4" x14ac:dyDescent="0.25">
      <c r="A50" s="30"/>
      <c r="B50" s="30"/>
      <c r="C50" s="30"/>
      <c r="D50" s="30"/>
    </row>
    <row r="51" spans="1:4" x14ac:dyDescent="0.25">
      <c r="A51" s="30"/>
      <c r="B51" s="30"/>
      <c r="C51" s="30"/>
      <c r="D51" s="30"/>
    </row>
    <row r="52" spans="1:4" x14ac:dyDescent="0.25">
      <c r="A52" s="30"/>
      <c r="B52" s="30"/>
      <c r="C52" s="30"/>
      <c r="D52" s="30"/>
    </row>
    <row r="53" spans="1:4" x14ac:dyDescent="0.25">
      <c r="A53" s="30"/>
      <c r="B53" s="30"/>
      <c r="C53" s="30"/>
      <c r="D53" s="30"/>
    </row>
    <row r="54" spans="1:4" x14ac:dyDescent="0.25">
      <c r="A54" s="30"/>
      <c r="B54" s="30"/>
      <c r="C54" s="30"/>
      <c r="D54" s="30"/>
    </row>
    <row r="55" spans="1:4" x14ac:dyDescent="0.25">
      <c r="A55" s="30"/>
      <c r="B55" s="30"/>
      <c r="C55" s="30"/>
      <c r="D55" s="30"/>
    </row>
    <row r="56" spans="1:4" x14ac:dyDescent="0.25">
      <c r="A56" s="30"/>
      <c r="B56" s="30"/>
      <c r="C56" s="30"/>
      <c r="D56" s="30"/>
    </row>
    <row r="57" spans="1:4" x14ac:dyDescent="0.25">
      <c r="A57" s="30"/>
      <c r="B57" s="30"/>
      <c r="C57" s="30"/>
      <c r="D57" s="30"/>
    </row>
    <row r="58" spans="1:4" x14ac:dyDescent="0.25">
      <c r="A58" s="30"/>
      <c r="B58" s="30"/>
      <c r="C58" s="30"/>
      <c r="D58" s="30"/>
    </row>
    <row r="59" spans="1:4" x14ac:dyDescent="0.25">
      <c r="A59" s="30"/>
      <c r="B59" s="30"/>
      <c r="C59" s="30"/>
      <c r="D59" s="30"/>
    </row>
    <row r="60" spans="1:4" x14ac:dyDescent="0.25">
      <c r="A60" s="30"/>
      <c r="B60" s="30"/>
      <c r="C60" s="30"/>
      <c r="D60" s="30"/>
    </row>
    <row r="61" spans="1:4" x14ac:dyDescent="0.25">
      <c r="A61" s="30"/>
      <c r="B61" s="30"/>
      <c r="C61" s="30"/>
      <c r="D61" s="30"/>
    </row>
    <row r="62" spans="1:4" x14ac:dyDescent="0.25">
      <c r="A62" s="30"/>
      <c r="B62" s="30"/>
      <c r="C62" s="30"/>
      <c r="D62" s="30"/>
    </row>
    <row r="63" spans="1:4" x14ac:dyDescent="0.25">
      <c r="A63" s="30"/>
      <c r="B63" s="30"/>
      <c r="C63" s="30"/>
      <c r="D63" s="30"/>
    </row>
    <row r="64" spans="1:4" x14ac:dyDescent="0.25">
      <c r="A64" s="30"/>
      <c r="B64" s="30"/>
      <c r="C64" s="30"/>
      <c r="D64" s="30"/>
    </row>
    <row r="65" spans="1:4" x14ac:dyDescent="0.25">
      <c r="A65" s="30"/>
      <c r="B65" s="30"/>
      <c r="C65" s="30"/>
      <c r="D65" s="30"/>
    </row>
    <row r="66" spans="1:4" x14ac:dyDescent="0.25">
      <c r="A66" s="30"/>
      <c r="B66" s="30"/>
      <c r="C66" s="30"/>
      <c r="D66" s="30"/>
    </row>
    <row r="67" spans="1:4" x14ac:dyDescent="0.25">
      <c r="A67" s="30"/>
      <c r="B67" s="30"/>
      <c r="C67" s="30"/>
      <c r="D67" s="30"/>
    </row>
    <row r="68" spans="1:4" x14ac:dyDescent="0.25">
      <c r="A68" s="30"/>
      <c r="B68" s="30"/>
      <c r="C68" s="30"/>
      <c r="D68" s="30"/>
    </row>
    <row r="69" spans="1:4" x14ac:dyDescent="0.25">
      <c r="A69" s="30"/>
      <c r="B69" s="30"/>
      <c r="C69" s="30"/>
      <c r="D69" s="30"/>
    </row>
    <row r="70" spans="1:4" x14ac:dyDescent="0.25">
      <c r="A70" s="30"/>
      <c r="B70" s="30"/>
      <c r="C70" s="30"/>
      <c r="D70" s="30"/>
    </row>
    <row r="71" spans="1:4" x14ac:dyDescent="0.25">
      <c r="A71" s="30"/>
      <c r="B71" s="30"/>
      <c r="C71" s="30"/>
      <c r="D71" s="30"/>
    </row>
    <row r="72" spans="1:4" x14ac:dyDescent="0.25">
      <c r="A72" s="30"/>
      <c r="B72" s="30"/>
      <c r="C72" s="30"/>
      <c r="D72" s="30"/>
    </row>
    <row r="73" spans="1:4" x14ac:dyDescent="0.25">
      <c r="A73" s="30"/>
      <c r="B73" s="30"/>
      <c r="C73" s="30"/>
      <c r="D73" s="30"/>
    </row>
    <row r="74" spans="1:4" x14ac:dyDescent="0.25">
      <c r="A74" s="30"/>
      <c r="B74" s="30"/>
      <c r="C74" s="30"/>
      <c r="D74" s="30"/>
    </row>
    <row r="75" spans="1:4" x14ac:dyDescent="0.25">
      <c r="A75" s="30"/>
      <c r="B75" s="30"/>
      <c r="C75" s="30"/>
      <c r="D75" s="30"/>
    </row>
    <row r="76" spans="1:4" x14ac:dyDescent="0.25">
      <c r="A76" s="30"/>
      <c r="B76" s="30"/>
      <c r="C76" s="30"/>
      <c r="D76" s="30"/>
    </row>
    <row r="77" spans="1:4" x14ac:dyDescent="0.25">
      <c r="A77" s="30"/>
      <c r="B77" s="30"/>
      <c r="C77" s="30"/>
      <c r="D77" s="30"/>
    </row>
    <row r="78" spans="1:4" x14ac:dyDescent="0.25">
      <c r="A78" s="30"/>
      <c r="B78" s="30"/>
      <c r="C78" s="30"/>
      <c r="D78" s="30"/>
    </row>
    <row r="79" spans="1:4" x14ac:dyDescent="0.25">
      <c r="A79" s="30"/>
      <c r="B79" s="30"/>
      <c r="C79" s="30"/>
      <c r="D79" s="30"/>
    </row>
    <row r="80" spans="1:4" x14ac:dyDescent="0.25">
      <c r="A80" s="30"/>
      <c r="B80" s="30"/>
      <c r="C80" s="30"/>
      <c r="D80" s="30"/>
    </row>
    <row r="81" spans="1:4" x14ac:dyDescent="0.25">
      <c r="A81" s="30"/>
      <c r="B81" s="30"/>
      <c r="C81" s="30"/>
      <c r="D81" s="30"/>
    </row>
    <row r="82" spans="1:4" x14ac:dyDescent="0.25">
      <c r="A82" s="30"/>
      <c r="B82" s="30"/>
      <c r="C82" s="30"/>
      <c r="D82" s="30"/>
    </row>
    <row r="83" spans="1:4" x14ac:dyDescent="0.25">
      <c r="A83" s="30"/>
      <c r="B83" s="30"/>
      <c r="C83" s="30"/>
      <c r="D83" s="30"/>
    </row>
    <row r="84" spans="1:4" x14ac:dyDescent="0.25">
      <c r="A84" s="30"/>
      <c r="B84" s="30"/>
      <c r="C84" s="30"/>
      <c r="D84" s="30"/>
    </row>
    <row r="85" spans="1:4" x14ac:dyDescent="0.25">
      <c r="A85" s="30"/>
      <c r="B85" s="30"/>
      <c r="C85" s="30"/>
      <c r="D85" s="30"/>
    </row>
    <row r="86" spans="1:4" x14ac:dyDescent="0.25">
      <c r="A86" s="30"/>
      <c r="B86" s="30"/>
      <c r="C86" s="30"/>
      <c r="D86" s="30"/>
    </row>
    <row r="87" spans="1:4" x14ac:dyDescent="0.25">
      <c r="A87" s="30"/>
      <c r="B87" s="30"/>
      <c r="C87" s="30"/>
      <c r="D87" s="30"/>
    </row>
    <row r="88" spans="1:4" x14ac:dyDescent="0.25">
      <c r="A88" s="30"/>
      <c r="B88" s="30"/>
      <c r="C88" s="30"/>
      <c r="D88" s="30"/>
    </row>
    <row r="89" spans="1:4" x14ac:dyDescent="0.25">
      <c r="A89" s="30"/>
      <c r="B89" s="30"/>
      <c r="C89" s="30"/>
      <c r="D89" s="30"/>
    </row>
    <row r="90" spans="1:4" x14ac:dyDescent="0.25">
      <c r="A90" s="30"/>
      <c r="B90" s="30"/>
      <c r="C90" s="30"/>
      <c r="D90" s="30"/>
    </row>
    <row r="91" spans="1:4" x14ac:dyDescent="0.25">
      <c r="A91" s="30"/>
      <c r="B91" s="30"/>
      <c r="C91" s="30"/>
      <c r="D91" s="30"/>
    </row>
    <row r="92" spans="1:4" x14ac:dyDescent="0.25">
      <c r="A92" s="30"/>
      <c r="B92" s="30"/>
      <c r="C92" s="30"/>
      <c r="D92" s="30"/>
    </row>
    <row r="93" spans="1:4" x14ac:dyDescent="0.25">
      <c r="A93" s="30"/>
      <c r="B93" s="30"/>
      <c r="C93" s="30"/>
      <c r="D93" s="30"/>
    </row>
    <row r="94" spans="1:4" x14ac:dyDescent="0.25">
      <c r="A94" s="30"/>
      <c r="B94" s="30"/>
      <c r="C94" s="30"/>
      <c r="D94" s="30"/>
    </row>
    <row r="95" spans="1:4" x14ac:dyDescent="0.25">
      <c r="A95" s="30"/>
      <c r="B95" s="30"/>
      <c r="C95" s="30"/>
      <c r="D95" s="30"/>
    </row>
    <row r="96" spans="1:4" x14ac:dyDescent="0.25">
      <c r="A96" s="30"/>
      <c r="B96" s="30"/>
      <c r="C96" s="30"/>
      <c r="D96" s="30"/>
    </row>
    <row r="97" spans="1:4" x14ac:dyDescent="0.25">
      <c r="A97" s="30"/>
      <c r="B97" s="30"/>
      <c r="C97" s="30"/>
      <c r="D97" s="30"/>
    </row>
    <row r="98" spans="1:4" x14ac:dyDescent="0.25">
      <c r="A98" s="30"/>
      <c r="B98" s="30"/>
      <c r="C98" s="30"/>
      <c r="D98" s="30"/>
    </row>
    <row r="99" spans="1:4" x14ac:dyDescent="0.25">
      <c r="A99" s="30"/>
      <c r="B99" s="30"/>
      <c r="C99" s="30"/>
      <c r="D99" s="30"/>
    </row>
    <row r="100" spans="1:4" x14ac:dyDescent="0.25">
      <c r="A100" s="30"/>
      <c r="B100" s="30"/>
      <c r="C100" s="30"/>
      <c r="D100" s="30"/>
    </row>
    <row r="101" spans="1:4" x14ac:dyDescent="0.25">
      <c r="A101" s="30"/>
      <c r="B101" s="30"/>
      <c r="C101" s="30"/>
      <c r="D101" s="30"/>
    </row>
    <row r="102" spans="1:4" x14ac:dyDescent="0.25">
      <c r="A102" s="30"/>
      <c r="B102" s="30"/>
      <c r="C102" s="30"/>
      <c r="D102" s="30"/>
    </row>
    <row r="103" spans="1:4" x14ac:dyDescent="0.25">
      <c r="A103" s="30"/>
      <c r="B103" s="30"/>
      <c r="C103" s="30"/>
      <c r="D103" s="30"/>
    </row>
    <row r="104" spans="1:4" x14ac:dyDescent="0.25">
      <c r="A104" s="30"/>
      <c r="B104" s="30"/>
      <c r="C104" s="30"/>
      <c r="D104" s="30"/>
    </row>
    <row r="105" spans="1:4" x14ac:dyDescent="0.25">
      <c r="A105" s="30"/>
      <c r="B105" s="30"/>
      <c r="C105" s="30"/>
      <c r="D105" s="30"/>
    </row>
    <row r="106" spans="1:4" x14ac:dyDescent="0.25">
      <c r="A106" s="30"/>
      <c r="B106" s="30"/>
      <c r="C106" s="30"/>
      <c r="D106" s="30"/>
    </row>
    <row r="107" spans="1:4" x14ac:dyDescent="0.25">
      <c r="A107" s="30"/>
      <c r="B107" s="30"/>
      <c r="C107" s="30"/>
      <c r="D107" s="30"/>
    </row>
    <row r="108" spans="1:4" x14ac:dyDescent="0.25">
      <c r="A108" s="30"/>
      <c r="B108" s="30"/>
      <c r="C108" s="30"/>
      <c r="D108" s="30"/>
    </row>
    <row r="109" spans="1:4" x14ac:dyDescent="0.25">
      <c r="A109" s="30"/>
      <c r="B109" s="30"/>
      <c r="C109" s="30"/>
      <c r="D109" s="30"/>
    </row>
    <row r="110" spans="1:4" x14ac:dyDescent="0.25">
      <c r="A110" s="30"/>
      <c r="B110" s="30"/>
      <c r="C110" s="30"/>
      <c r="D110" s="30"/>
    </row>
    <row r="111" spans="1:4" x14ac:dyDescent="0.25">
      <c r="A111" s="30"/>
      <c r="B111" s="30"/>
      <c r="C111" s="30"/>
      <c r="D111" s="30"/>
    </row>
    <row r="112" spans="1:4" x14ac:dyDescent="0.25">
      <c r="A112" s="30"/>
      <c r="B112" s="30"/>
      <c r="C112" s="30"/>
      <c r="D112" s="30"/>
    </row>
    <row r="113" spans="1:4" x14ac:dyDescent="0.25">
      <c r="A113" s="30"/>
      <c r="B113" s="30"/>
      <c r="C113" s="30"/>
      <c r="D113" s="30"/>
    </row>
    <row r="114" spans="1:4" x14ac:dyDescent="0.25">
      <c r="A114" s="30"/>
      <c r="B114" s="30"/>
      <c r="C114" s="30"/>
      <c r="D114" s="30"/>
    </row>
    <row r="115" spans="1:4" x14ac:dyDescent="0.25">
      <c r="A115" s="30"/>
      <c r="B115" s="30"/>
      <c r="C115" s="30"/>
      <c r="D115" s="30"/>
    </row>
    <row r="116" spans="1:4" x14ac:dyDescent="0.25">
      <c r="A116" s="30"/>
      <c r="B116" s="30"/>
      <c r="C116" s="30"/>
      <c r="D116" s="30"/>
    </row>
    <row r="117" spans="1:4" x14ac:dyDescent="0.25">
      <c r="A117" s="30"/>
      <c r="B117" s="30"/>
      <c r="C117" s="30"/>
      <c r="D117" s="30"/>
    </row>
    <row r="118" spans="1:4" x14ac:dyDescent="0.25">
      <c r="A118" s="30"/>
      <c r="B118" s="30"/>
      <c r="C118" s="30"/>
      <c r="D118" s="30"/>
    </row>
    <row r="119" spans="1:4" x14ac:dyDescent="0.25">
      <c r="A119" s="30"/>
      <c r="B119" s="30"/>
      <c r="C119" s="30"/>
      <c r="D119" s="30"/>
    </row>
    <row r="120" spans="1:4" x14ac:dyDescent="0.25">
      <c r="A120" s="30"/>
      <c r="B120" s="30"/>
      <c r="C120" s="30"/>
      <c r="D120" s="30"/>
    </row>
    <row r="121" spans="1:4" x14ac:dyDescent="0.25">
      <c r="A121" s="30"/>
      <c r="B121" s="30"/>
      <c r="C121" s="30"/>
      <c r="D121" s="30"/>
    </row>
    <row r="122" spans="1:4" x14ac:dyDescent="0.25">
      <c r="A122" s="30"/>
      <c r="B122" s="30"/>
      <c r="C122" s="30"/>
      <c r="D122" s="30"/>
    </row>
    <row r="123" spans="1:4" x14ac:dyDescent="0.25">
      <c r="A123" s="30"/>
      <c r="B123" s="30"/>
      <c r="C123" s="30"/>
      <c r="D123" s="30"/>
    </row>
    <row r="124" spans="1:4" x14ac:dyDescent="0.25">
      <c r="A124" s="30"/>
      <c r="B124" s="30"/>
      <c r="C124" s="30"/>
      <c r="D124" s="30"/>
    </row>
    <row r="125" spans="1:4" x14ac:dyDescent="0.25">
      <c r="A125" s="30"/>
      <c r="B125" s="30"/>
      <c r="C125" s="30"/>
      <c r="D125" s="30"/>
    </row>
    <row r="126" spans="1:4" x14ac:dyDescent="0.25">
      <c r="A126" s="30"/>
      <c r="B126" s="30"/>
      <c r="C126" s="30"/>
      <c r="D126" s="30"/>
    </row>
    <row r="127" spans="1:4" x14ac:dyDescent="0.25">
      <c r="A127" s="30"/>
      <c r="B127" s="30"/>
      <c r="C127" s="30"/>
      <c r="D127" s="30"/>
    </row>
    <row r="128" spans="1:4" x14ac:dyDescent="0.25">
      <c r="A128" s="30"/>
      <c r="B128" s="30"/>
      <c r="C128" s="30"/>
      <c r="D128" s="30"/>
    </row>
    <row r="129" spans="1:4" x14ac:dyDescent="0.25">
      <c r="A129" s="30"/>
      <c r="B129" s="30"/>
      <c r="C129" s="30"/>
      <c r="D129" s="30"/>
    </row>
    <row r="130" spans="1:4" x14ac:dyDescent="0.25">
      <c r="A130" s="30"/>
      <c r="B130" s="30"/>
      <c r="C130" s="30"/>
      <c r="D130" s="30"/>
    </row>
    <row r="131" spans="1:4" x14ac:dyDescent="0.25">
      <c r="A131" s="30"/>
      <c r="B131" s="30"/>
      <c r="C131" s="30"/>
      <c r="D131" s="30"/>
    </row>
    <row r="132" spans="1:4" x14ac:dyDescent="0.25">
      <c r="A132" s="30"/>
      <c r="B132" s="30"/>
      <c r="C132" s="30"/>
      <c r="D132" s="30"/>
    </row>
    <row r="133" spans="1:4" x14ac:dyDescent="0.25">
      <c r="A133" s="30"/>
      <c r="B133" s="30"/>
      <c r="C133" s="30"/>
      <c r="D133" s="30"/>
    </row>
    <row r="134" spans="1:4" x14ac:dyDescent="0.25">
      <c r="A134" s="30"/>
      <c r="B134" s="30"/>
      <c r="C134" s="30"/>
      <c r="D134" s="30"/>
    </row>
    <row r="135" spans="1:4" x14ac:dyDescent="0.25">
      <c r="A135" s="30"/>
      <c r="B135" s="30"/>
      <c r="C135" s="30"/>
      <c r="D135" s="30"/>
    </row>
    <row r="136" spans="1:4" x14ac:dyDescent="0.25">
      <c r="A136" s="30"/>
      <c r="B136" s="30"/>
      <c r="C136" s="30"/>
      <c r="D136" s="30"/>
    </row>
    <row r="137" spans="1:4" x14ac:dyDescent="0.25">
      <c r="A137" s="30"/>
      <c r="B137" s="30"/>
      <c r="C137" s="30"/>
      <c r="D137" s="30"/>
    </row>
    <row r="138" spans="1:4" x14ac:dyDescent="0.25">
      <c r="A138" s="30"/>
      <c r="B138" s="30"/>
      <c r="C138" s="30"/>
      <c r="D138" s="30"/>
    </row>
    <row r="139" spans="1:4" x14ac:dyDescent="0.25">
      <c r="A139" s="30"/>
      <c r="B139" s="30"/>
      <c r="C139" s="30"/>
      <c r="D139" s="30"/>
    </row>
    <row r="140" spans="1:4" x14ac:dyDescent="0.25">
      <c r="A140" s="30"/>
      <c r="B140" s="30"/>
      <c r="C140" s="30"/>
      <c r="D140" s="30"/>
    </row>
    <row r="141" spans="1:4" x14ac:dyDescent="0.25">
      <c r="A141" s="30"/>
      <c r="B141" s="30"/>
      <c r="C141" s="30"/>
      <c r="D141" s="30"/>
    </row>
    <row r="142" spans="1:4" x14ac:dyDescent="0.25">
      <c r="A142" s="30"/>
      <c r="B142" s="30"/>
      <c r="C142" s="30"/>
      <c r="D142" s="30"/>
    </row>
    <row r="143" spans="1:4" x14ac:dyDescent="0.25">
      <c r="A143" s="30"/>
      <c r="B143" s="30"/>
      <c r="C143" s="30"/>
      <c r="D143" s="30"/>
    </row>
    <row r="144" spans="1:4" x14ac:dyDescent="0.25">
      <c r="A144" s="30"/>
      <c r="B144" s="30"/>
      <c r="C144" s="30"/>
      <c r="D144" s="30"/>
    </row>
    <row r="145" spans="1:4" x14ac:dyDescent="0.25">
      <c r="A145" s="30"/>
      <c r="B145" s="30"/>
      <c r="C145" s="30"/>
      <c r="D145" s="30"/>
    </row>
    <row r="146" spans="1:4" x14ac:dyDescent="0.25">
      <c r="A146" s="30"/>
      <c r="B146" s="30"/>
      <c r="C146" s="30"/>
      <c r="D146" s="30"/>
    </row>
    <row r="147" spans="1:4" x14ac:dyDescent="0.25">
      <c r="A147" s="30"/>
      <c r="B147" s="30"/>
      <c r="C147" s="30"/>
      <c r="D147" s="30"/>
    </row>
    <row r="148" spans="1:4" x14ac:dyDescent="0.25">
      <c r="A148" s="30"/>
      <c r="B148" s="30"/>
      <c r="C148" s="30"/>
      <c r="D148" s="30"/>
    </row>
    <row r="149" spans="1:4" x14ac:dyDescent="0.25">
      <c r="A149" s="30"/>
      <c r="B149" s="30"/>
      <c r="C149" s="30"/>
      <c r="D149" s="30"/>
    </row>
    <row r="150" spans="1:4" x14ac:dyDescent="0.25">
      <c r="A150" s="30"/>
      <c r="B150" s="30"/>
      <c r="C150" s="30"/>
      <c r="D150" s="30"/>
    </row>
    <row r="151" spans="1:4" x14ac:dyDescent="0.25">
      <c r="A151" s="30"/>
      <c r="B151" s="30"/>
      <c r="C151" s="30"/>
      <c r="D151" s="30"/>
    </row>
  </sheetData>
  <sheetProtection algorithmName="SHA-512" hashValue="10NKZAINPcjhdaGlCMI4LzJaFDy7t/bmU5etpAJkoNL+JDH6bbdP11j5Liif8g0vKFeQ0CNyKJU9//SMgujE3w==" saltValue="nbrD+n2+Ik5IJ1va1XYSTw==" spinCount="100000" sheet="1" objects="1" scenarios="1"/>
  <protectedRanges>
    <protectedRange sqref="D1:D25" name="Диапазон1"/>
    <protectedRange sqref="D26:D29" name="Диапазон1_1"/>
  </protectedRanges>
  <mergeCells count="20">
    <mergeCell ref="D26:D27"/>
    <mergeCell ref="D28:D29"/>
    <mergeCell ref="D19:D21"/>
    <mergeCell ref="D22:D25"/>
    <mergeCell ref="D1:D4"/>
    <mergeCell ref="D5:D6"/>
    <mergeCell ref="D7:D10"/>
    <mergeCell ref="D11:D14"/>
    <mergeCell ref="D15:D18"/>
    <mergeCell ref="A28:A29"/>
    <mergeCell ref="A26:A27"/>
    <mergeCell ref="A1:C1"/>
    <mergeCell ref="A2:C2"/>
    <mergeCell ref="A3:C3"/>
    <mergeCell ref="A19:A21"/>
    <mergeCell ref="A22:A25"/>
    <mergeCell ref="A5:A6"/>
    <mergeCell ref="A7:A10"/>
    <mergeCell ref="A11:A14"/>
    <mergeCell ref="A15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W179"/>
  <sheetViews>
    <sheetView topLeftCell="A157" zoomScale="70" zoomScaleNormal="70" workbookViewId="0">
      <selection activeCell="M171" sqref="M171"/>
    </sheetView>
  </sheetViews>
  <sheetFormatPr defaultRowHeight="15" x14ac:dyDescent="0.25"/>
  <cols>
    <col min="1" max="1" width="6.85546875" style="40" customWidth="1"/>
    <col min="2" max="2" width="75.42578125" style="181" customWidth="1"/>
    <col min="3" max="3" width="26.5703125" style="181" customWidth="1"/>
    <col min="4" max="4" width="13.42578125" style="40" customWidth="1"/>
    <col min="5" max="5" width="15.85546875" style="40" customWidth="1"/>
    <col min="6" max="6" width="65.85546875" style="181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28515625" customWidth="1"/>
  </cols>
  <sheetData>
    <row r="1" spans="1:23" s="182" customFormat="1" ht="30.95" customHeight="1" thickBot="1" x14ac:dyDescent="0.3">
      <c r="A1" s="184"/>
      <c r="B1" s="469" t="s">
        <v>100</v>
      </c>
      <c r="C1" s="470"/>
      <c r="D1" s="470"/>
      <c r="E1" s="470"/>
      <c r="F1" s="470"/>
      <c r="G1" s="470"/>
      <c r="H1" s="470"/>
      <c r="I1" s="470"/>
    </row>
    <row r="2" spans="1:23" ht="60" x14ac:dyDescent="0.25">
      <c r="A2" s="493">
        <v>1</v>
      </c>
      <c r="B2" s="159" t="s">
        <v>393</v>
      </c>
      <c r="C2" s="483" t="s">
        <v>401</v>
      </c>
      <c r="D2" s="131" t="s">
        <v>394</v>
      </c>
      <c r="E2" s="131" t="s">
        <v>395</v>
      </c>
      <c r="F2" s="349" t="s">
        <v>396</v>
      </c>
      <c r="G2" s="349" t="s">
        <v>397</v>
      </c>
      <c r="H2" s="349" t="s">
        <v>398</v>
      </c>
      <c r="I2" s="346" t="s">
        <v>399</v>
      </c>
      <c r="K2" s="171" t="s">
        <v>938</v>
      </c>
      <c r="L2" s="172" t="s">
        <v>939</v>
      </c>
      <c r="M2" s="172" t="s">
        <v>942</v>
      </c>
      <c r="N2" s="172" t="s">
        <v>940</v>
      </c>
      <c r="O2" s="173" t="s">
        <v>941</v>
      </c>
    </row>
    <row r="3" spans="1:23" ht="69.95" customHeight="1" thickBot="1" x14ac:dyDescent="0.3">
      <c r="A3" s="494"/>
      <c r="B3" s="160" t="s">
        <v>1186</v>
      </c>
      <c r="C3" s="484"/>
      <c r="D3" s="133">
        <f>'Здоровьесберегающая среда'!D5</f>
        <v>0</v>
      </c>
      <c r="E3" s="205"/>
      <c r="F3" s="350"/>
      <c r="G3" s="350"/>
      <c r="H3" s="350"/>
      <c r="I3" s="347"/>
      <c r="K3" s="174">
        <f>SUM('Здоровьесберегающая среда'!C16,'Физ-ра спорт'!C30)</f>
        <v>24</v>
      </c>
      <c r="L3" s="117">
        <f>SUM(D3,D18,D27,D39,D54,D69,D90,D105,D126,D147,D176,D171)</f>
        <v>0</v>
      </c>
      <c r="M3" s="175">
        <f>L3*100/K3</f>
        <v>0</v>
      </c>
      <c r="N3" s="117">
        <f>SUM(E3,E18,E27,E39,E54,E69,E90,E105,E126,E147,E171,E176)</f>
        <v>0</v>
      </c>
      <c r="O3" s="176">
        <f>N3*100/K3</f>
        <v>0</v>
      </c>
    </row>
    <row r="4" spans="1:23" ht="22.5" customHeight="1" thickBot="1" x14ac:dyDescent="0.3">
      <c r="A4" s="495"/>
      <c r="B4" s="183" t="s">
        <v>400</v>
      </c>
      <c r="C4" s="485"/>
      <c r="D4" s="135" t="s">
        <v>402</v>
      </c>
      <c r="E4" s="135" t="s">
        <v>403</v>
      </c>
      <c r="F4" s="351"/>
      <c r="G4" s="351"/>
      <c r="H4" s="351"/>
      <c r="I4" s="352"/>
      <c r="K4" s="490" t="s">
        <v>944</v>
      </c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2"/>
    </row>
    <row r="5" spans="1:23" ht="18.600000000000001" customHeight="1" thickBot="1" x14ac:dyDescent="0.3">
      <c r="A5" s="493"/>
      <c r="B5" s="384" t="s">
        <v>945</v>
      </c>
      <c r="C5" s="136" t="s">
        <v>405</v>
      </c>
      <c r="D5" s="193"/>
      <c r="E5" s="193"/>
      <c r="F5" s="468"/>
      <c r="G5" s="381"/>
      <c r="H5" s="381"/>
      <c r="I5" s="378"/>
      <c r="K5" s="190"/>
      <c r="L5" s="271">
        <v>1</v>
      </c>
      <c r="M5" s="271">
        <v>2</v>
      </c>
      <c r="N5" s="271">
        <v>3</v>
      </c>
      <c r="O5" s="271">
        <v>4</v>
      </c>
      <c r="P5" s="271">
        <v>5</v>
      </c>
      <c r="Q5" s="271">
        <v>6</v>
      </c>
      <c r="R5" s="271">
        <v>7</v>
      </c>
      <c r="S5" s="271">
        <v>8</v>
      </c>
      <c r="T5" s="271">
        <v>9</v>
      </c>
      <c r="U5" s="271">
        <v>10</v>
      </c>
      <c r="V5" s="271">
        <v>11</v>
      </c>
      <c r="W5" s="272">
        <v>12</v>
      </c>
    </row>
    <row r="6" spans="1:23" x14ac:dyDescent="0.25">
      <c r="A6" s="494"/>
      <c r="B6" s="304"/>
      <c r="C6" s="138" t="s">
        <v>406</v>
      </c>
      <c r="D6" s="194"/>
      <c r="E6" s="194"/>
      <c r="F6" s="464"/>
      <c r="G6" s="382"/>
      <c r="H6" s="382"/>
      <c r="I6" s="379"/>
      <c r="K6" s="179" t="s">
        <v>943</v>
      </c>
      <c r="L6" s="137">
        <f>D3</f>
        <v>0</v>
      </c>
      <c r="M6" s="137">
        <f>D18</f>
        <v>0</v>
      </c>
      <c r="N6" s="137">
        <f>D27</f>
        <v>0</v>
      </c>
      <c r="O6" s="137">
        <f>D39</f>
        <v>0</v>
      </c>
      <c r="P6" s="137">
        <f>D54</f>
        <v>0</v>
      </c>
      <c r="Q6" s="137">
        <f>D69</f>
        <v>0</v>
      </c>
      <c r="R6" s="137">
        <f>D90</f>
        <v>0</v>
      </c>
      <c r="S6" s="137">
        <f>D105</f>
        <v>0</v>
      </c>
      <c r="T6" s="137">
        <f>D126</f>
        <v>0</v>
      </c>
      <c r="U6" s="137">
        <f>D147</f>
        <v>0</v>
      </c>
      <c r="V6" s="137">
        <f>D171</f>
        <v>0</v>
      </c>
      <c r="W6" s="144">
        <f>D176</f>
        <v>0</v>
      </c>
    </row>
    <row r="7" spans="1:23" ht="20.100000000000001" customHeight="1" thickBot="1" x14ac:dyDescent="0.3">
      <c r="A7" s="494"/>
      <c r="B7" s="304"/>
      <c r="C7" s="155" t="s">
        <v>407</v>
      </c>
      <c r="D7" s="194"/>
      <c r="E7" s="194"/>
      <c r="F7" s="464"/>
      <c r="G7" s="382"/>
      <c r="H7" s="382"/>
      <c r="I7" s="379"/>
      <c r="K7" s="178" t="s">
        <v>403</v>
      </c>
      <c r="L7" s="141">
        <f>E3</f>
        <v>0</v>
      </c>
      <c r="M7" s="141">
        <f>E18</f>
        <v>0</v>
      </c>
      <c r="N7" s="141">
        <f>E27</f>
        <v>0</v>
      </c>
      <c r="O7" s="141">
        <f>E39</f>
        <v>0</v>
      </c>
      <c r="P7" s="141">
        <f>E54</f>
        <v>0</v>
      </c>
      <c r="Q7" s="141">
        <f>E69</f>
        <v>0</v>
      </c>
      <c r="R7" s="141">
        <f>E90</f>
        <v>0</v>
      </c>
      <c r="S7" s="141">
        <f>E105</f>
        <v>0</v>
      </c>
      <c r="T7" s="141">
        <f>E126</f>
        <v>0</v>
      </c>
      <c r="U7" s="141">
        <f>E147</f>
        <v>0</v>
      </c>
      <c r="V7" s="141">
        <f>E171</f>
        <v>0</v>
      </c>
      <c r="W7" s="146">
        <f>E176</f>
        <v>0</v>
      </c>
    </row>
    <row r="8" spans="1:23" ht="20.100000000000001" customHeight="1" x14ac:dyDescent="0.25">
      <c r="A8" s="494"/>
      <c r="B8" s="389" t="s">
        <v>946</v>
      </c>
      <c r="C8" s="154" t="s">
        <v>405</v>
      </c>
      <c r="D8" s="194"/>
      <c r="E8" s="194"/>
      <c r="F8" s="195"/>
      <c r="G8" s="196"/>
      <c r="H8" s="196"/>
      <c r="I8" s="197"/>
    </row>
    <row r="9" spans="1:23" ht="20.100000000000001" customHeight="1" x14ac:dyDescent="0.25">
      <c r="A9" s="494"/>
      <c r="B9" s="389"/>
      <c r="C9" s="138" t="s">
        <v>406</v>
      </c>
      <c r="D9" s="194"/>
      <c r="E9" s="194"/>
      <c r="F9" s="195"/>
      <c r="G9" s="196"/>
      <c r="H9" s="196"/>
      <c r="I9" s="197"/>
    </row>
    <row r="10" spans="1:23" ht="20.100000000000001" customHeight="1" x14ac:dyDescent="0.25">
      <c r="A10" s="494"/>
      <c r="B10" s="389"/>
      <c r="C10" s="155" t="s">
        <v>407</v>
      </c>
      <c r="D10" s="194"/>
      <c r="E10" s="194"/>
      <c r="F10" s="195"/>
      <c r="G10" s="196"/>
      <c r="H10" s="196"/>
      <c r="I10" s="197"/>
    </row>
    <row r="11" spans="1:23" x14ac:dyDescent="0.25">
      <c r="A11" s="494"/>
      <c r="B11" s="304" t="s">
        <v>947</v>
      </c>
      <c r="C11" s="154" t="s">
        <v>405</v>
      </c>
      <c r="D11" s="194"/>
      <c r="E11" s="194"/>
      <c r="F11" s="464"/>
      <c r="G11" s="382"/>
      <c r="H11" s="382"/>
      <c r="I11" s="379"/>
    </row>
    <row r="12" spans="1:23" x14ac:dyDescent="0.25">
      <c r="A12" s="494"/>
      <c r="B12" s="304"/>
      <c r="C12" s="138" t="s">
        <v>406</v>
      </c>
      <c r="D12" s="194"/>
      <c r="E12" s="194"/>
      <c r="F12" s="464"/>
      <c r="G12" s="382"/>
      <c r="H12" s="382"/>
      <c r="I12" s="379"/>
    </row>
    <row r="13" spans="1:23" x14ac:dyDescent="0.25">
      <c r="A13" s="494"/>
      <c r="B13" s="304"/>
      <c r="C13" s="155" t="s">
        <v>407</v>
      </c>
      <c r="D13" s="194"/>
      <c r="E13" s="194"/>
      <c r="F13" s="464"/>
      <c r="G13" s="382"/>
      <c r="H13" s="382"/>
      <c r="I13" s="379"/>
    </row>
    <row r="14" spans="1:23" x14ac:dyDescent="0.25">
      <c r="A14" s="494"/>
      <c r="B14" s="304" t="s">
        <v>948</v>
      </c>
      <c r="C14" s="154" t="s">
        <v>405</v>
      </c>
      <c r="D14" s="194"/>
      <c r="E14" s="194"/>
      <c r="F14" s="464"/>
      <c r="G14" s="382"/>
      <c r="H14" s="382"/>
      <c r="I14" s="379"/>
    </row>
    <row r="15" spans="1:23" x14ac:dyDescent="0.25">
      <c r="A15" s="494"/>
      <c r="B15" s="304"/>
      <c r="C15" s="138" t="s">
        <v>406</v>
      </c>
      <c r="D15" s="194"/>
      <c r="E15" s="194"/>
      <c r="F15" s="464"/>
      <c r="G15" s="382"/>
      <c r="H15" s="382"/>
      <c r="I15" s="379"/>
    </row>
    <row r="16" spans="1:23" ht="15.75" thickBot="1" x14ac:dyDescent="0.3">
      <c r="A16" s="495"/>
      <c r="B16" s="385"/>
      <c r="C16" s="140" t="s">
        <v>407</v>
      </c>
      <c r="D16" s="198"/>
      <c r="E16" s="198"/>
      <c r="F16" s="465"/>
      <c r="G16" s="383"/>
      <c r="H16" s="383"/>
      <c r="I16" s="380"/>
    </row>
    <row r="17" spans="1:9" ht="45" x14ac:dyDescent="0.25">
      <c r="A17" s="487">
        <v>2</v>
      </c>
      <c r="B17" s="130" t="s">
        <v>393</v>
      </c>
      <c r="C17" s="483" t="s">
        <v>401</v>
      </c>
      <c r="D17" s="131" t="s">
        <v>394</v>
      </c>
      <c r="E17" s="131" t="s">
        <v>395</v>
      </c>
      <c r="F17" s="349" t="s">
        <v>396</v>
      </c>
      <c r="G17" s="349" t="s">
        <v>397</v>
      </c>
      <c r="H17" s="349" t="s">
        <v>398</v>
      </c>
      <c r="I17" s="346" t="s">
        <v>399</v>
      </c>
    </row>
    <row r="18" spans="1:9" ht="69.95" customHeight="1" x14ac:dyDescent="0.25">
      <c r="A18" s="488"/>
      <c r="B18" s="132" t="s">
        <v>1191</v>
      </c>
      <c r="C18" s="484"/>
      <c r="D18" s="133">
        <f>'Здоровьесберегающая среда'!D7</f>
        <v>0</v>
      </c>
      <c r="E18" s="205"/>
      <c r="F18" s="350"/>
      <c r="G18" s="350"/>
      <c r="H18" s="350"/>
      <c r="I18" s="347"/>
    </row>
    <row r="19" spans="1:9" ht="22.5" customHeight="1" thickBot="1" x14ac:dyDescent="0.3">
      <c r="A19" s="489"/>
      <c r="B19" s="134" t="s">
        <v>400</v>
      </c>
      <c r="C19" s="485"/>
      <c r="D19" s="135" t="s">
        <v>402</v>
      </c>
      <c r="E19" s="135" t="s">
        <v>403</v>
      </c>
      <c r="F19" s="351"/>
      <c r="G19" s="351"/>
      <c r="H19" s="351"/>
      <c r="I19" s="352"/>
    </row>
    <row r="20" spans="1:9" x14ac:dyDescent="0.25">
      <c r="A20" s="487"/>
      <c r="B20" s="466" t="s">
        <v>949</v>
      </c>
      <c r="C20" s="136" t="s">
        <v>405</v>
      </c>
      <c r="D20" s="193"/>
      <c r="E20" s="193"/>
      <c r="F20" s="468"/>
      <c r="G20" s="381"/>
      <c r="H20" s="381"/>
      <c r="I20" s="378"/>
    </row>
    <row r="21" spans="1:9" x14ac:dyDescent="0.25">
      <c r="A21" s="488"/>
      <c r="B21" s="467"/>
      <c r="C21" s="138" t="s">
        <v>406</v>
      </c>
      <c r="D21" s="194"/>
      <c r="E21" s="194"/>
      <c r="F21" s="464"/>
      <c r="G21" s="382"/>
      <c r="H21" s="382"/>
      <c r="I21" s="379"/>
    </row>
    <row r="22" spans="1:9" x14ac:dyDescent="0.25">
      <c r="A22" s="488"/>
      <c r="B22" s="467"/>
      <c r="C22" s="155" t="s">
        <v>407</v>
      </c>
      <c r="D22" s="194"/>
      <c r="E22" s="194"/>
      <c r="F22" s="464"/>
      <c r="G22" s="382"/>
      <c r="H22" s="382"/>
      <c r="I22" s="379"/>
    </row>
    <row r="23" spans="1:9" ht="18.95" customHeight="1" x14ac:dyDescent="0.25">
      <c r="A23" s="488"/>
      <c r="B23" s="471" t="s">
        <v>950</v>
      </c>
      <c r="C23" s="154" t="s">
        <v>419</v>
      </c>
      <c r="D23" s="194"/>
      <c r="E23" s="194"/>
      <c r="F23" s="464"/>
      <c r="G23" s="382"/>
      <c r="H23" s="382"/>
      <c r="I23" s="379"/>
    </row>
    <row r="24" spans="1:9" ht="20.100000000000001" customHeight="1" x14ac:dyDescent="0.25">
      <c r="A24" s="488"/>
      <c r="B24" s="471"/>
      <c r="C24" s="138" t="s">
        <v>420</v>
      </c>
      <c r="D24" s="194"/>
      <c r="E24" s="194"/>
      <c r="F24" s="464"/>
      <c r="G24" s="382"/>
      <c r="H24" s="382"/>
      <c r="I24" s="379"/>
    </row>
    <row r="25" spans="1:9" ht="19.5" customHeight="1" thickBot="1" x14ac:dyDescent="0.3">
      <c r="A25" s="489"/>
      <c r="B25" s="472"/>
      <c r="C25" s="140" t="s">
        <v>421</v>
      </c>
      <c r="D25" s="198"/>
      <c r="E25" s="198"/>
      <c r="F25" s="465"/>
      <c r="G25" s="383"/>
      <c r="H25" s="383"/>
      <c r="I25" s="380"/>
    </row>
    <row r="26" spans="1:9" ht="45" x14ac:dyDescent="0.25">
      <c r="A26" s="487">
        <v>3</v>
      </c>
      <c r="B26" s="130" t="s">
        <v>393</v>
      </c>
      <c r="C26" s="483" t="s">
        <v>401</v>
      </c>
      <c r="D26" s="131" t="s">
        <v>394</v>
      </c>
      <c r="E26" s="131" t="s">
        <v>395</v>
      </c>
      <c r="F26" s="349" t="s">
        <v>396</v>
      </c>
      <c r="G26" s="349" t="s">
        <v>397</v>
      </c>
      <c r="H26" s="349" t="s">
        <v>398</v>
      </c>
      <c r="I26" s="346" t="s">
        <v>399</v>
      </c>
    </row>
    <row r="27" spans="1:9" ht="69.95" customHeight="1" x14ac:dyDescent="0.25">
      <c r="A27" s="488"/>
      <c r="B27" s="132" t="s">
        <v>103</v>
      </c>
      <c r="C27" s="484"/>
      <c r="D27" s="133">
        <f>'Здоровьесберегающая среда'!D9</f>
        <v>0</v>
      </c>
      <c r="E27" s="205"/>
      <c r="F27" s="350"/>
      <c r="G27" s="350"/>
      <c r="H27" s="350"/>
      <c r="I27" s="347"/>
    </row>
    <row r="28" spans="1:9" ht="22.5" customHeight="1" thickBot="1" x14ac:dyDescent="0.3">
      <c r="A28" s="489"/>
      <c r="B28" s="134" t="s">
        <v>400</v>
      </c>
      <c r="C28" s="485"/>
      <c r="D28" s="135" t="s">
        <v>402</v>
      </c>
      <c r="E28" s="135" t="s">
        <v>403</v>
      </c>
      <c r="F28" s="351"/>
      <c r="G28" s="351"/>
      <c r="H28" s="351"/>
      <c r="I28" s="352"/>
    </row>
    <row r="29" spans="1:9" x14ac:dyDescent="0.25">
      <c r="A29" s="487"/>
      <c r="B29" s="473" t="s">
        <v>951</v>
      </c>
      <c r="C29" s="136" t="s">
        <v>405</v>
      </c>
      <c r="D29" s="193"/>
      <c r="E29" s="193"/>
      <c r="F29" s="199"/>
      <c r="G29" s="200"/>
      <c r="H29" s="200"/>
      <c r="I29" s="201"/>
    </row>
    <row r="30" spans="1:9" x14ac:dyDescent="0.25">
      <c r="A30" s="488"/>
      <c r="B30" s="474"/>
      <c r="C30" s="138" t="s">
        <v>406</v>
      </c>
      <c r="D30" s="194"/>
      <c r="E30" s="194"/>
      <c r="F30" s="195"/>
      <c r="G30" s="196"/>
      <c r="H30" s="196"/>
      <c r="I30" s="197"/>
    </row>
    <row r="31" spans="1:9" x14ac:dyDescent="0.25">
      <c r="A31" s="488"/>
      <c r="B31" s="474"/>
      <c r="C31" s="155" t="s">
        <v>952</v>
      </c>
      <c r="D31" s="194"/>
      <c r="E31" s="194"/>
      <c r="F31" s="195"/>
      <c r="G31" s="196"/>
      <c r="H31" s="196"/>
      <c r="I31" s="197"/>
    </row>
    <row r="32" spans="1:9" x14ac:dyDescent="0.25">
      <c r="A32" s="488"/>
      <c r="B32" s="474" t="s">
        <v>953</v>
      </c>
      <c r="C32" s="154" t="s">
        <v>405</v>
      </c>
      <c r="D32" s="194"/>
      <c r="E32" s="194"/>
      <c r="F32" s="464"/>
      <c r="G32" s="382"/>
      <c r="H32" s="382"/>
      <c r="I32" s="379"/>
    </row>
    <row r="33" spans="1:9" x14ac:dyDescent="0.25">
      <c r="A33" s="488"/>
      <c r="B33" s="474"/>
      <c r="C33" s="138" t="s">
        <v>406</v>
      </c>
      <c r="D33" s="194"/>
      <c r="E33" s="194"/>
      <c r="F33" s="464"/>
      <c r="G33" s="382"/>
      <c r="H33" s="382"/>
      <c r="I33" s="379"/>
    </row>
    <row r="34" spans="1:9" x14ac:dyDescent="0.25">
      <c r="A34" s="488"/>
      <c r="B34" s="474"/>
      <c r="C34" s="155" t="s">
        <v>407</v>
      </c>
      <c r="D34" s="194"/>
      <c r="E34" s="194"/>
      <c r="F34" s="464"/>
      <c r="G34" s="382"/>
      <c r="H34" s="382"/>
      <c r="I34" s="379"/>
    </row>
    <row r="35" spans="1:9" x14ac:dyDescent="0.25">
      <c r="A35" s="488"/>
      <c r="B35" s="474" t="s">
        <v>954</v>
      </c>
      <c r="C35" s="154" t="s">
        <v>405</v>
      </c>
      <c r="D35" s="194"/>
      <c r="E35" s="194"/>
      <c r="F35" s="464"/>
      <c r="G35" s="382"/>
      <c r="H35" s="382"/>
      <c r="I35" s="379"/>
    </row>
    <row r="36" spans="1:9" x14ac:dyDescent="0.25">
      <c r="A36" s="488"/>
      <c r="B36" s="475"/>
      <c r="C36" s="138" t="s">
        <v>406</v>
      </c>
      <c r="D36" s="194"/>
      <c r="E36" s="194"/>
      <c r="F36" s="464"/>
      <c r="G36" s="382"/>
      <c r="H36" s="382"/>
      <c r="I36" s="379"/>
    </row>
    <row r="37" spans="1:9" ht="15.75" thickBot="1" x14ac:dyDescent="0.3">
      <c r="A37" s="489"/>
      <c r="B37" s="476"/>
      <c r="C37" s="140" t="s">
        <v>407</v>
      </c>
      <c r="D37" s="198"/>
      <c r="E37" s="198"/>
      <c r="F37" s="465"/>
      <c r="G37" s="383"/>
      <c r="H37" s="383"/>
      <c r="I37" s="380"/>
    </row>
    <row r="38" spans="1:9" ht="45" x14ac:dyDescent="0.25">
      <c r="A38" s="487">
        <v>4</v>
      </c>
      <c r="B38" s="130" t="s">
        <v>393</v>
      </c>
      <c r="C38" s="483" t="s">
        <v>401</v>
      </c>
      <c r="D38" s="131" t="s">
        <v>394</v>
      </c>
      <c r="E38" s="131" t="s">
        <v>395</v>
      </c>
      <c r="F38" s="349" t="s">
        <v>396</v>
      </c>
      <c r="G38" s="349" t="s">
        <v>397</v>
      </c>
      <c r="H38" s="349" t="s">
        <v>398</v>
      </c>
      <c r="I38" s="346" t="s">
        <v>399</v>
      </c>
    </row>
    <row r="39" spans="1:9" ht="69.95" customHeight="1" x14ac:dyDescent="0.25">
      <c r="A39" s="488"/>
      <c r="B39" s="132" t="s">
        <v>108</v>
      </c>
      <c r="C39" s="484"/>
      <c r="D39" s="133">
        <f>'Здоровьесберегающая среда'!D13</f>
        <v>0</v>
      </c>
      <c r="E39" s="205"/>
      <c r="F39" s="350"/>
      <c r="G39" s="350"/>
      <c r="H39" s="350"/>
      <c r="I39" s="347"/>
    </row>
    <row r="40" spans="1:9" ht="22.5" customHeight="1" thickBot="1" x14ac:dyDescent="0.3">
      <c r="A40" s="489"/>
      <c r="B40" s="134" t="s">
        <v>400</v>
      </c>
      <c r="C40" s="485"/>
      <c r="D40" s="135" t="s">
        <v>402</v>
      </c>
      <c r="E40" s="135" t="s">
        <v>403</v>
      </c>
      <c r="F40" s="351"/>
      <c r="G40" s="351"/>
      <c r="H40" s="351"/>
      <c r="I40" s="352"/>
    </row>
    <row r="41" spans="1:9" x14ac:dyDescent="0.25">
      <c r="A41" s="494"/>
      <c r="B41" s="479" t="s">
        <v>955</v>
      </c>
      <c r="C41" s="136" t="s">
        <v>405</v>
      </c>
      <c r="D41" s="193"/>
      <c r="E41" s="193"/>
      <c r="F41" s="468"/>
      <c r="G41" s="381"/>
      <c r="H41" s="381"/>
      <c r="I41" s="378"/>
    </row>
    <row r="42" spans="1:9" x14ac:dyDescent="0.25">
      <c r="A42" s="494"/>
      <c r="B42" s="480"/>
      <c r="C42" s="138" t="s">
        <v>406</v>
      </c>
      <c r="D42" s="194"/>
      <c r="E42" s="194"/>
      <c r="F42" s="464"/>
      <c r="G42" s="382"/>
      <c r="H42" s="382"/>
      <c r="I42" s="379"/>
    </row>
    <row r="43" spans="1:9" x14ac:dyDescent="0.25">
      <c r="A43" s="494"/>
      <c r="B43" s="480"/>
      <c r="C43" s="155" t="s">
        <v>407</v>
      </c>
      <c r="D43" s="194"/>
      <c r="E43" s="194"/>
      <c r="F43" s="464"/>
      <c r="G43" s="382"/>
      <c r="H43" s="382"/>
      <c r="I43" s="379"/>
    </row>
    <row r="44" spans="1:9" x14ac:dyDescent="0.25">
      <c r="A44" s="494"/>
      <c r="B44" s="477" t="s">
        <v>956</v>
      </c>
      <c r="C44" s="154" t="s">
        <v>405</v>
      </c>
      <c r="D44" s="194"/>
      <c r="E44" s="194"/>
      <c r="F44" s="464"/>
      <c r="G44" s="382"/>
      <c r="H44" s="382"/>
      <c r="I44" s="379"/>
    </row>
    <row r="45" spans="1:9" x14ac:dyDescent="0.25">
      <c r="A45" s="494"/>
      <c r="B45" s="477"/>
      <c r="C45" s="138" t="s">
        <v>406</v>
      </c>
      <c r="D45" s="194"/>
      <c r="E45" s="194"/>
      <c r="F45" s="464"/>
      <c r="G45" s="382"/>
      <c r="H45" s="382"/>
      <c r="I45" s="379"/>
    </row>
    <row r="46" spans="1:9" x14ac:dyDescent="0.25">
      <c r="A46" s="494"/>
      <c r="B46" s="477"/>
      <c r="C46" s="155" t="s">
        <v>407</v>
      </c>
      <c r="D46" s="194"/>
      <c r="E46" s="194"/>
      <c r="F46" s="464"/>
      <c r="G46" s="382"/>
      <c r="H46" s="382"/>
      <c r="I46" s="379"/>
    </row>
    <row r="47" spans="1:9" x14ac:dyDescent="0.25">
      <c r="A47" s="494"/>
      <c r="B47" s="477" t="s">
        <v>957</v>
      </c>
      <c r="C47" s="154" t="s">
        <v>405</v>
      </c>
      <c r="D47" s="194"/>
      <c r="E47" s="194"/>
      <c r="F47" s="464"/>
      <c r="G47" s="382"/>
      <c r="H47" s="382"/>
      <c r="I47" s="379"/>
    </row>
    <row r="48" spans="1:9" x14ac:dyDescent="0.25">
      <c r="A48" s="494"/>
      <c r="B48" s="477"/>
      <c r="C48" s="138" t="s">
        <v>406</v>
      </c>
      <c r="D48" s="194"/>
      <c r="E48" s="194"/>
      <c r="F48" s="464"/>
      <c r="G48" s="382"/>
      <c r="H48" s="382"/>
      <c r="I48" s="379"/>
    </row>
    <row r="49" spans="1:9" ht="16.5" customHeight="1" x14ac:dyDescent="0.25">
      <c r="A49" s="494"/>
      <c r="B49" s="477"/>
      <c r="C49" s="155" t="s">
        <v>407</v>
      </c>
      <c r="D49" s="194"/>
      <c r="E49" s="194"/>
      <c r="F49" s="464"/>
      <c r="G49" s="382"/>
      <c r="H49" s="382"/>
      <c r="I49" s="379"/>
    </row>
    <row r="50" spans="1:9" ht="15" customHeight="1" x14ac:dyDescent="0.25">
      <c r="A50" s="494"/>
      <c r="B50" s="477" t="s">
        <v>958</v>
      </c>
      <c r="C50" s="154" t="s">
        <v>415</v>
      </c>
      <c r="D50" s="194"/>
      <c r="E50" s="194"/>
      <c r="F50" s="195"/>
      <c r="G50" s="196"/>
      <c r="H50" s="196"/>
      <c r="I50" s="197"/>
    </row>
    <row r="51" spans="1:9" x14ac:dyDescent="0.25">
      <c r="A51" s="494"/>
      <c r="B51" s="477"/>
      <c r="C51" s="138" t="s">
        <v>416</v>
      </c>
      <c r="D51" s="194"/>
      <c r="E51" s="194"/>
      <c r="F51" s="195"/>
      <c r="G51" s="196"/>
      <c r="H51" s="196"/>
      <c r="I51" s="197"/>
    </row>
    <row r="52" spans="1:9" ht="15.75" thickBot="1" x14ac:dyDescent="0.3">
      <c r="A52" s="495"/>
      <c r="B52" s="478"/>
      <c r="C52" s="140" t="s">
        <v>409</v>
      </c>
      <c r="D52" s="198"/>
      <c r="E52" s="198"/>
      <c r="F52" s="202"/>
      <c r="G52" s="203"/>
      <c r="H52" s="203"/>
      <c r="I52" s="204"/>
    </row>
    <row r="53" spans="1:9" ht="45" x14ac:dyDescent="0.25">
      <c r="A53" s="493">
        <v>5</v>
      </c>
      <c r="B53" s="159" t="s">
        <v>393</v>
      </c>
      <c r="C53" s="483" t="s">
        <v>401</v>
      </c>
      <c r="D53" s="131" t="s">
        <v>394</v>
      </c>
      <c r="E53" s="131" t="s">
        <v>395</v>
      </c>
      <c r="F53" s="349" t="s">
        <v>396</v>
      </c>
      <c r="G53" s="349" t="s">
        <v>397</v>
      </c>
      <c r="H53" s="349" t="s">
        <v>398</v>
      </c>
      <c r="I53" s="346" t="s">
        <v>399</v>
      </c>
    </row>
    <row r="54" spans="1:9" ht="69.95" customHeight="1" x14ac:dyDescent="0.25">
      <c r="A54" s="494"/>
      <c r="B54" s="160" t="s">
        <v>119</v>
      </c>
      <c r="C54" s="484"/>
      <c r="D54" s="133">
        <f>'Физ-ра спорт'!D5</f>
        <v>0</v>
      </c>
      <c r="E54" s="205"/>
      <c r="F54" s="350"/>
      <c r="G54" s="350"/>
      <c r="H54" s="350"/>
      <c r="I54" s="347"/>
    </row>
    <row r="55" spans="1:9" ht="22.5" customHeight="1" thickBot="1" x14ac:dyDescent="0.3">
      <c r="A55" s="495"/>
      <c r="B55" s="183" t="s">
        <v>400</v>
      </c>
      <c r="C55" s="485"/>
      <c r="D55" s="135" t="s">
        <v>402</v>
      </c>
      <c r="E55" s="135" t="s">
        <v>403</v>
      </c>
      <c r="F55" s="351"/>
      <c r="G55" s="351"/>
      <c r="H55" s="351"/>
      <c r="I55" s="352"/>
    </row>
    <row r="56" spans="1:9" x14ac:dyDescent="0.25">
      <c r="A56" s="493"/>
      <c r="B56" s="479" t="s">
        <v>959</v>
      </c>
      <c r="C56" s="136" t="s">
        <v>415</v>
      </c>
      <c r="D56" s="193"/>
      <c r="E56" s="193"/>
      <c r="F56" s="468"/>
      <c r="G56" s="381"/>
      <c r="H56" s="381"/>
      <c r="I56" s="378"/>
    </row>
    <row r="57" spans="1:9" x14ac:dyDescent="0.25">
      <c r="A57" s="494"/>
      <c r="B57" s="480"/>
      <c r="C57" s="138" t="s">
        <v>416</v>
      </c>
      <c r="D57" s="194"/>
      <c r="E57" s="194"/>
      <c r="F57" s="464"/>
      <c r="G57" s="382"/>
      <c r="H57" s="382"/>
      <c r="I57" s="379"/>
    </row>
    <row r="58" spans="1:9" x14ac:dyDescent="0.25">
      <c r="A58" s="494"/>
      <c r="B58" s="480"/>
      <c r="C58" s="155" t="s">
        <v>409</v>
      </c>
      <c r="D58" s="194"/>
      <c r="E58" s="194"/>
      <c r="F58" s="464"/>
      <c r="G58" s="382"/>
      <c r="H58" s="382"/>
      <c r="I58" s="379"/>
    </row>
    <row r="59" spans="1:9" x14ac:dyDescent="0.25">
      <c r="A59" s="494"/>
      <c r="B59" s="456" t="s">
        <v>960</v>
      </c>
      <c r="C59" s="154" t="s">
        <v>405</v>
      </c>
      <c r="D59" s="194"/>
      <c r="E59" s="194"/>
      <c r="F59" s="464"/>
      <c r="G59" s="382"/>
      <c r="H59" s="382"/>
      <c r="I59" s="379"/>
    </row>
    <row r="60" spans="1:9" x14ac:dyDescent="0.25">
      <c r="A60" s="494"/>
      <c r="B60" s="480"/>
      <c r="C60" s="138" t="s">
        <v>406</v>
      </c>
      <c r="D60" s="194"/>
      <c r="E60" s="194"/>
      <c r="F60" s="464"/>
      <c r="G60" s="382"/>
      <c r="H60" s="382"/>
      <c r="I60" s="379"/>
    </row>
    <row r="61" spans="1:9" x14ac:dyDescent="0.25">
      <c r="A61" s="494"/>
      <c r="B61" s="480"/>
      <c r="C61" s="155" t="s">
        <v>407</v>
      </c>
      <c r="D61" s="194"/>
      <c r="E61" s="194"/>
      <c r="F61" s="464"/>
      <c r="G61" s="382"/>
      <c r="H61" s="382"/>
      <c r="I61" s="379"/>
    </row>
    <row r="62" spans="1:9" x14ac:dyDescent="0.25">
      <c r="A62" s="494"/>
      <c r="B62" s="477" t="s">
        <v>961</v>
      </c>
      <c r="C62" s="154" t="s">
        <v>423</v>
      </c>
      <c r="D62" s="194"/>
      <c r="E62" s="194"/>
      <c r="F62" s="464"/>
      <c r="G62" s="382"/>
      <c r="H62" s="382"/>
      <c r="I62" s="379"/>
    </row>
    <row r="63" spans="1:9" x14ac:dyDescent="0.25">
      <c r="A63" s="494"/>
      <c r="B63" s="481"/>
      <c r="C63" s="138" t="s">
        <v>424</v>
      </c>
      <c r="D63" s="194"/>
      <c r="E63" s="194"/>
      <c r="F63" s="464"/>
      <c r="G63" s="382"/>
      <c r="H63" s="382"/>
      <c r="I63" s="379"/>
    </row>
    <row r="64" spans="1:9" x14ac:dyDescent="0.25">
      <c r="A64" s="494"/>
      <c r="B64" s="481"/>
      <c r="C64" s="155" t="s">
        <v>425</v>
      </c>
      <c r="D64" s="194"/>
      <c r="E64" s="194"/>
      <c r="F64" s="464"/>
      <c r="G64" s="382"/>
      <c r="H64" s="382"/>
      <c r="I64" s="379"/>
    </row>
    <row r="65" spans="1:9" x14ac:dyDescent="0.25">
      <c r="A65" s="494"/>
      <c r="B65" s="477" t="s">
        <v>962</v>
      </c>
      <c r="C65" s="154" t="s">
        <v>423</v>
      </c>
      <c r="D65" s="194"/>
      <c r="E65" s="194"/>
      <c r="F65" s="464"/>
      <c r="G65" s="382"/>
      <c r="H65" s="382"/>
      <c r="I65" s="379"/>
    </row>
    <row r="66" spans="1:9" x14ac:dyDescent="0.25">
      <c r="A66" s="494"/>
      <c r="B66" s="481"/>
      <c r="C66" s="138" t="s">
        <v>424</v>
      </c>
      <c r="D66" s="194"/>
      <c r="E66" s="194"/>
      <c r="F66" s="464"/>
      <c r="G66" s="382"/>
      <c r="H66" s="382"/>
      <c r="I66" s="379"/>
    </row>
    <row r="67" spans="1:9" ht="15.75" thickBot="1" x14ac:dyDescent="0.3">
      <c r="A67" s="495"/>
      <c r="B67" s="482"/>
      <c r="C67" s="140" t="s">
        <v>425</v>
      </c>
      <c r="D67" s="198"/>
      <c r="E67" s="198"/>
      <c r="F67" s="465"/>
      <c r="G67" s="383"/>
      <c r="H67" s="383"/>
      <c r="I67" s="380"/>
    </row>
    <row r="68" spans="1:9" ht="45" x14ac:dyDescent="0.25">
      <c r="A68" s="493">
        <v>6</v>
      </c>
      <c r="B68" s="159" t="s">
        <v>393</v>
      </c>
      <c r="C68" s="483" t="s">
        <v>401</v>
      </c>
      <c r="D68" s="131" t="s">
        <v>394</v>
      </c>
      <c r="E68" s="131" t="s">
        <v>395</v>
      </c>
      <c r="F68" s="349" t="s">
        <v>396</v>
      </c>
      <c r="G68" s="349" t="s">
        <v>397</v>
      </c>
      <c r="H68" s="349" t="s">
        <v>398</v>
      </c>
      <c r="I68" s="346" t="s">
        <v>399</v>
      </c>
    </row>
    <row r="69" spans="1:9" ht="69.95" customHeight="1" x14ac:dyDescent="0.25">
      <c r="A69" s="494"/>
      <c r="B69" s="160" t="s">
        <v>1192</v>
      </c>
      <c r="C69" s="484"/>
      <c r="D69" s="133">
        <f>'Физ-ра спорт'!D7</f>
        <v>0</v>
      </c>
      <c r="E69" s="205"/>
      <c r="F69" s="350"/>
      <c r="G69" s="350"/>
      <c r="H69" s="350"/>
      <c r="I69" s="347"/>
    </row>
    <row r="70" spans="1:9" ht="22.5" customHeight="1" thickBot="1" x14ac:dyDescent="0.3">
      <c r="A70" s="495"/>
      <c r="B70" s="183" t="s">
        <v>400</v>
      </c>
      <c r="C70" s="485"/>
      <c r="D70" s="135" t="s">
        <v>402</v>
      </c>
      <c r="E70" s="135" t="s">
        <v>403</v>
      </c>
      <c r="F70" s="351"/>
      <c r="G70" s="351"/>
      <c r="H70" s="351"/>
      <c r="I70" s="352"/>
    </row>
    <row r="71" spans="1:9" x14ac:dyDescent="0.25">
      <c r="A71" s="493"/>
      <c r="B71" s="486" t="s">
        <v>963</v>
      </c>
      <c r="C71" s="136" t="s">
        <v>405</v>
      </c>
      <c r="D71" s="193"/>
      <c r="E71" s="193"/>
      <c r="F71" s="468"/>
      <c r="G71" s="381"/>
      <c r="H71" s="381"/>
      <c r="I71" s="378"/>
    </row>
    <row r="72" spans="1:9" x14ac:dyDescent="0.25">
      <c r="A72" s="494"/>
      <c r="B72" s="481"/>
      <c r="C72" s="138" t="s">
        <v>406</v>
      </c>
      <c r="D72" s="194"/>
      <c r="E72" s="194"/>
      <c r="F72" s="464"/>
      <c r="G72" s="382"/>
      <c r="H72" s="382"/>
      <c r="I72" s="379"/>
    </row>
    <row r="73" spans="1:9" x14ac:dyDescent="0.25">
      <c r="A73" s="494"/>
      <c r="B73" s="481"/>
      <c r="C73" s="155" t="s">
        <v>407</v>
      </c>
      <c r="D73" s="194"/>
      <c r="E73" s="194"/>
      <c r="F73" s="464"/>
      <c r="G73" s="382"/>
      <c r="H73" s="382"/>
      <c r="I73" s="379"/>
    </row>
    <row r="74" spans="1:9" x14ac:dyDescent="0.25">
      <c r="A74" s="494"/>
      <c r="B74" s="477" t="s">
        <v>962</v>
      </c>
      <c r="C74" s="154" t="s">
        <v>423</v>
      </c>
      <c r="D74" s="194"/>
      <c r="E74" s="194"/>
      <c r="F74" s="464"/>
      <c r="G74" s="382"/>
      <c r="H74" s="382"/>
      <c r="I74" s="379"/>
    </row>
    <row r="75" spans="1:9" x14ac:dyDescent="0.25">
      <c r="A75" s="494"/>
      <c r="B75" s="481"/>
      <c r="C75" s="138" t="s">
        <v>424</v>
      </c>
      <c r="D75" s="194"/>
      <c r="E75" s="194"/>
      <c r="F75" s="464"/>
      <c r="G75" s="382"/>
      <c r="H75" s="382"/>
      <c r="I75" s="379"/>
    </row>
    <row r="76" spans="1:9" x14ac:dyDescent="0.25">
      <c r="A76" s="494"/>
      <c r="B76" s="481"/>
      <c r="C76" s="155" t="s">
        <v>425</v>
      </c>
      <c r="D76" s="194"/>
      <c r="E76" s="194"/>
      <c r="F76" s="464"/>
      <c r="G76" s="382"/>
      <c r="H76" s="382"/>
      <c r="I76" s="379"/>
    </row>
    <row r="77" spans="1:9" x14ac:dyDescent="0.25">
      <c r="A77" s="494"/>
      <c r="B77" s="477" t="s">
        <v>964</v>
      </c>
      <c r="C77" s="154" t="s">
        <v>405</v>
      </c>
      <c r="D77" s="194"/>
      <c r="E77" s="194"/>
      <c r="F77" s="464"/>
      <c r="G77" s="382"/>
      <c r="H77" s="382"/>
      <c r="I77" s="379"/>
    </row>
    <row r="78" spans="1:9" x14ac:dyDescent="0.25">
      <c r="A78" s="494"/>
      <c r="B78" s="481"/>
      <c r="C78" s="138" t="s">
        <v>406</v>
      </c>
      <c r="D78" s="194"/>
      <c r="E78" s="194"/>
      <c r="F78" s="464"/>
      <c r="G78" s="382"/>
      <c r="H78" s="382"/>
      <c r="I78" s="379"/>
    </row>
    <row r="79" spans="1:9" x14ac:dyDescent="0.25">
      <c r="A79" s="494"/>
      <c r="B79" s="481"/>
      <c r="C79" s="155" t="s">
        <v>407</v>
      </c>
      <c r="D79" s="194"/>
      <c r="E79" s="194"/>
      <c r="F79" s="464"/>
      <c r="G79" s="382"/>
      <c r="H79" s="382"/>
      <c r="I79" s="379"/>
    </row>
    <row r="80" spans="1:9" x14ac:dyDescent="0.25">
      <c r="A80" s="494"/>
      <c r="B80" s="477" t="s">
        <v>965</v>
      </c>
      <c r="C80" s="154" t="s">
        <v>423</v>
      </c>
      <c r="D80" s="194"/>
      <c r="E80" s="194"/>
      <c r="F80" s="464"/>
      <c r="G80" s="382"/>
      <c r="H80" s="382"/>
      <c r="I80" s="379"/>
    </row>
    <row r="81" spans="1:9" x14ac:dyDescent="0.25">
      <c r="A81" s="494"/>
      <c r="B81" s="481"/>
      <c r="C81" s="138" t="s">
        <v>424</v>
      </c>
      <c r="D81" s="194"/>
      <c r="E81" s="194"/>
      <c r="F81" s="464"/>
      <c r="G81" s="382"/>
      <c r="H81" s="382"/>
      <c r="I81" s="379"/>
    </row>
    <row r="82" spans="1:9" x14ac:dyDescent="0.25">
      <c r="A82" s="494"/>
      <c r="B82" s="481"/>
      <c r="C82" s="155" t="s">
        <v>425</v>
      </c>
      <c r="D82" s="194"/>
      <c r="E82" s="194"/>
      <c r="F82" s="464"/>
      <c r="G82" s="382"/>
      <c r="H82" s="382"/>
      <c r="I82" s="379"/>
    </row>
    <row r="83" spans="1:9" x14ac:dyDescent="0.25">
      <c r="A83" s="494"/>
      <c r="B83" s="477" t="s">
        <v>966</v>
      </c>
      <c r="C83" s="154" t="s">
        <v>415</v>
      </c>
      <c r="D83" s="194"/>
      <c r="E83" s="194"/>
      <c r="F83" s="464"/>
      <c r="G83" s="382"/>
      <c r="H83" s="382"/>
      <c r="I83" s="379"/>
    </row>
    <row r="84" spans="1:9" x14ac:dyDescent="0.25">
      <c r="A84" s="494"/>
      <c r="B84" s="481"/>
      <c r="C84" s="138" t="s">
        <v>416</v>
      </c>
      <c r="D84" s="194"/>
      <c r="E84" s="194"/>
      <c r="F84" s="464"/>
      <c r="G84" s="382"/>
      <c r="H84" s="382"/>
      <c r="I84" s="379"/>
    </row>
    <row r="85" spans="1:9" x14ac:dyDescent="0.25">
      <c r="A85" s="494"/>
      <c r="B85" s="481"/>
      <c r="C85" s="155" t="s">
        <v>409</v>
      </c>
      <c r="D85" s="194"/>
      <c r="E85" s="194"/>
      <c r="F85" s="464"/>
      <c r="G85" s="382"/>
      <c r="H85" s="382"/>
      <c r="I85" s="379"/>
    </row>
    <row r="86" spans="1:9" x14ac:dyDescent="0.25">
      <c r="A86" s="494"/>
      <c r="B86" s="477" t="s">
        <v>967</v>
      </c>
      <c r="C86" s="154" t="s">
        <v>415</v>
      </c>
      <c r="D86" s="194"/>
      <c r="E86" s="194"/>
      <c r="F86" s="464"/>
      <c r="G86" s="382"/>
      <c r="H86" s="382"/>
      <c r="I86" s="379"/>
    </row>
    <row r="87" spans="1:9" x14ac:dyDescent="0.25">
      <c r="A87" s="494"/>
      <c r="B87" s="481"/>
      <c r="C87" s="138" t="s">
        <v>416</v>
      </c>
      <c r="D87" s="194"/>
      <c r="E87" s="194"/>
      <c r="F87" s="464"/>
      <c r="G87" s="382"/>
      <c r="H87" s="382"/>
      <c r="I87" s="379"/>
    </row>
    <row r="88" spans="1:9" ht="15.75" thickBot="1" x14ac:dyDescent="0.3">
      <c r="A88" s="495"/>
      <c r="B88" s="482"/>
      <c r="C88" s="140" t="s">
        <v>409</v>
      </c>
      <c r="D88" s="198"/>
      <c r="E88" s="198"/>
      <c r="F88" s="465"/>
      <c r="G88" s="383"/>
      <c r="H88" s="383"/>
      <c r="I88" s="380"/>
    </row>
    <row r="89" spans="1:9" ht="45" x14ac:dyDescent="0.25">
      <c r="A89" s="493">
        <v>7</v>
      </c>
      <c r="B89" s="159" t="s">
        <v>393</v>
      </c>
      <c r="C89" s="483" t="s">
        <v>401</v>
      </c>
      <c r="D89" s="131" t="s">
        <v>394</v>
      </c>
      <c r="E89" s="131" t="s">
        <v>395</v>
      </c>
      <c r="F89" s="349" t="s">
        <v>396</v>
      </c>
      <c r="G89" s="349" t="s">
        <v>397</v>
      </c>
      <c r="H89" s="349" t="s">
        <v>398</v>
      </c>
      <c r="I89" s="346" t="s">
        <v>399</v>
      </c>
    </row>
    <row r="90" spans="1:9" ht="69.95" customHeight="1" x14ac:dyDescent="0.25">
      <c r="A90" s="494"/>
      <c r="B90" s="160" t="s">
        <v>121</v>
      </c>
      <c r="C90" s="484"/>
      <c r="D90" s="133">
        <f>'Физ-ра спорт'!D11</f>
        <v>0</v>
      </c>
      <c r="E90" s="205"/>
      <c r="F90" s="350"/>
      <c r="G90" s="350"/>
      <c r="H90" s="350"/>
      <c r="I90" s="347"/>
    </row>
    <row r="91" spans="1:9" ht="22.5" customHeight="1" thickBot="1" x14ac:dyDescent="0.3">
      <c r="A91" s="495"/>
      <c r="B91" s="183" t="s">
        <v>400</v>
      </c>
      <c r="C91" s="485"/>
      <c r="D91" s="135" t="s">
        <v>402</v>
      </c>
      <c r="E91" s="135" t="s">
        <v>403</v>
      </c>
      <c r="F91" s="351"/>
      <c r="G91" s="351"/>
      <c r="H91" s="351"/>
      <c r="I91" s="352"/>
    </row>
    <row r="92" spans="1:9" ht="15" customHeight="1" x14ac:dyDescent="0.25">
      <c r="A92" s="493"/>
      <c r="B92" s="486" t="s">
        <v>968</v>
      </c>
      <c r="C92" s="136" t="s">
        <v>415</v>
      </c>
      <c r="D92" s="193"/>
      <c r="E92" s="193"/>
      <c r="F92" s="468"/>
      <c r="G92" s="381"/>
      <c r="H92" s="381"/>
      <c r="I92" s="378"/>
    </row>
    <row r="93" spans="1:9" x14ac:dyDescent="0.25">
      <c r="A93" s="494"/>
      <c r="B93" s="481"/>
      <c r="C93" s="138" t="s">
        <v>416</v>
      </c>
      <c r="D93" s="194"/>
      <c r="E93" s="194"/>
      <c r="F93" s="464"/>
      <c r="G93" s="382"/>
      <c r="H93" s="382"/>
      <c r="I93" s="379"/>
    </row>
    <row r="94" spans="1:9" x14ac:dyDescent="0.25">
      <c r="A94" s="494"/>
      <c r="B94" s="481"/>
      <c r="C94" s="155" t="s">
        <v>409</v>
      </c>
      <c r="D94" s="194"/>
      <c r="E94" s="194"/>
      <c r="F94" s="464"/>
      <c r="G94" s="382"/>
      <c r="H94" s="382"/>
      <c r="I94" s="379"/>
    </row>
    <row r="95" spans="1:9" ht="15" customHeight="1" x14ac:dyDescent="0.25">
      <c r="A95" s="494"/>
      <c r="B95" s="477" t="s">
        <v>962</v>
      </c>
      <c r="C95" s="154" t="s">
        <v>423</v>
      </c>
      <c r="D95" s="194"/>
      <c r="E95" s="194"/>
      <c r="F95" s="464"/>
      <c r="G95" s="382"/>
      <c r="H95" s="382"/>
      <c r="I95" s="379"/>
    </row>
    <row r="96" spans="1:9" x14ac:dyDescent="0.25">
      <c r="A96" s="494"/>
      <c r="B96" s="481"/>
      <c r="C96" s="138" t="s">
        <v>424</v>
      </c>
      <c r="D96" s="194"/>
      <c r="E96" s="194"/>
      <c r="F96" s="464"/>
      <c r="G96" s="382"/>
      <c r="H96" s="382"/>
      <c r="I96" s="379"/>
    </row>
    <row r="97" spans="1:9" x14ac:dyDescent="0.25">
      <c r="A97" s="494"/>
      <c r="B97" s="481"/>
      <c r="C97" s="155" t="s">
        <v>425</v>
      </c>
      <c r="D97" s="194"/>
      <c r="E97" s="194"/>
      <c r="F97" s="464"/>
      <c r="G97" s="382"/>
      <c r="H97" s="382"/>
      <c r="I97" s="379"/>
    </row>
    <row r="98" spans="1:9" ht="15" customHeight="1" x14ac:dyDescent="0.25">
      <c r="A98" s="494"/>
      <c r="B98" s="477" t="s">
        <v>964</v>
      </c>
      <c r="C98" s="154" t="s">
        <v>423</v>
      </c>
      <c r="D98" s="194"/>
      <c r="E98" s="194"/>
      <c r="F98" s="464"/>
      <c r="G98" s="382"/>
      <c r="H98" s="382"/>
      <c r="I98" s="379"/>
    </row>
    <row r="99" spans="1:9" x14ac:dyDescent="0.25">
      <c r="A99" s="494"/>
      <c r="B99" s="481"/>
      <c r="C99" s="138" t="s">
        <v>424</v>
      </c>
      <c r="D99" s="194"/>
      <c r="E99" s="194"/>
      <c r="F99" s="464"/>
      <c r="G99" s="382"/>
      <c r="H99" s="382"/>
      <c r="I99" s="379"/>
    </row>
    <row r="100" spans="1:9" x14ac:dyDescent="0.25">
      <c r="A100" s="494"/>
      <c r="B100" s="481"/>
      <c r="C100" s="155" t="s">
        <v>425</v>
      </c>
      <c r="D100" s="194"/>
      <c r="E100" s="194"/>
      <c r="F100" s="464"/>
      <c r="G100" s="382"/>
      <c r="H100" s="382"/>
      <c r="I100" s="379"/>
    </row>
    <row r="101" spans="1:9" x14ac:dyDescent="0.25">
      <c r="A101" s="494"/>
      <c r="B101" s="477" t="s">
        <v>969</v>
      </c>
      <c r="C101" s="154" t="s">
        <v>415</v>
      </c>
      <c r="D101" s="194"/>
      <c r="E101" s="194"/>
      <c r="F101" s="464"/>
      <c r="G101" s="382"/>
      <c r="H101" s="382"/>
      <c r="I101" s="379"/>
    </row>
    <row r="102" spans="1:9" x14ac:dyDescent="0.25">
      <c r="A102" s="494"/>
      <c r="B102" s="481"/>
      <c r="C102" s="138" t="s">
        <v>416</v>
      </c>
      <c r="D102" s="194"/>
      <c r="E102" s="194"/>
      <c r="F102" s="464"/>
      <c r="G102" s="382"/>
      <c r="H102" s="382"/>
      <c r="I102" s="379"/>
    </row>
    <row r="103" spans="1:9" ht="15.75" thickBot="1" x14ac:dyDescent="0.3">
      <c r="A103" s="495"/>
      <c r="B103" s="482"/>
      <c r="C103" s="140" t="s">
        <v>409</v>
      </c>
      <c r="D103" s="198"/>
      <c r="E103" s="198"/>
      <c r="F103" s="465"/>
      <c r="G103" s="383"/>
      <c r="H103" s="383"/>
      <c r="I103" s="380"/>
    </row>
    <row r="104" spans="1:9" ht="45" x14ac:dyDescent="0.25">
      <c r="A104" s="493">
        <v>8</v>
      </c>
      <c r="B104" s="159" t="s">
        <v>393</v>
      </c>
      <c r="C104" s="483" t="s">
        <v>401</v>
      </c>
      <c r="D104" s="131" t="s">
        <v>394</v>
      </c>
      <c r="E104" s="131" t="s">
        <v>395</v>
      </c>
      <c r="F104" s="349" t="s">
        <v>396</v>
      </c>
      <c r="G104" s="349" t="s">
        <v>397</v>
      </c>
      <c r="H104" s="349" t="s">
        <v>398</v>
      </c>
      <c r="I104" s="346" t="s">
        <v>399</v>
      </c>
    </row>
    <row r="105" spans="1:9" ht="69.95" customHeight="1" x14ac:dyDescent="0.25">
      <c r="A105" s="494"/>
      <c r="B105" s="160" t="s">
        <v>970</v>
      </c>
      <c r="C105" s="484"/>
      <c r="D105" s="133">
        <f>'Физ-ра спорт'!D15</f>
        <v>0</v>
      </c>
      <c r="E105" s="205"/>
      <c r="F105" s="350"/>
      <c r="G105" s="350"/>
      <c r="H105" s="350"/>
      <c r="I105" s="347"/>
    </row>
    <row r="106" spans="1:9" ht="22.5" customHeight="1" thickBot="1" x14ac:dyDescent="0.3">
      <c r="A106" s="495"/>
      <c r="B106" s="183" t="s">
        <v>400</v>
      </c>
      <c r="C106" s="485"/>
      <c r="D106" s="135" t="s">
        <v>402</v>
      </c>
      <c r="E106" s="135" t="s">
        <v>403</v>
      </c>
      <c r="F106" s="351"/>
      <c r="G106" s="351"/>
      <c r="H106" s="351"/>
      <c r="I106" s="352"/>
    </row>
    <row r="107" spans="1:9" x14ac:dyDescent="0.25">
      <c r="A107" s="493"/>
      <c r="B107" s="486" t="s">
        <v>971</v>
      </c>
      <c r="C107" s="136" t="s">
        <v>423</v>
      </c>
      <c r="D107" s="193"/>
      <c r="E107" s="193"/>
      <c r="F107" s="468"/>
      <c r="G107" s="381"/>
      <c r="H107" s="381"/>
      <c r="I107" s="378"/>
    </row>
    <row r="108" spans="1:9" x14ac:dyDescent="0.25">
      <c r="A108" s="494"/>
      <c r="B108" s="477"/>
      <c r="C108" s="138" t="s">
        <v>424</v>
      </c>
      <c r="D108" s="194"/>
      <c r="E108" s="194"/>
      <c r="F108" s="464"/>
      <c r="G108" s="382"/>
      <c r="H108" s="382"/>
      <c r="I108" s="379"/>
    </row>
    <row r="109" spans="1:9" x14ac:dyDescent="0.25">
      <c r="A109" s="494"/>
      <c r="B109" s="477"/>
      <c r="C109" s="155" t="s">
        <v>425</v>
      </c>
      <c r="D109" s="194"/>
      <c r="E109" s="194"/>
      <c r="F109" s="464"/>
      <c r="G109" s="382"/>
      <c r="H109" s="382"/>
      <c r="I109" s="379"/>
    </row>
    <row r="110" spans="1:9" x14ac:dyDescent="0.25">
      <c r="A110" s="494"/>
      <c r="B110" s="477" t="s">
        <v>972</v>
      </c>
      <c r="C110" s="154" t="s">
        <v>423</v>
      </c>
      <c r="D110" s="194"/>
      <c r="E110" s="194"/>
      <c r="F110" s="464"/>
      <c r="G110" s="382"/>
      <c r="H110" s="382"/>
      <c r="I110" s="379"/>
    </row>
    <row r="111" spans="1:9" x14ac:dyDescent="0.25">
      <c r="A111" s="494"/>
      <c r="B111" s="477"/>
      <c r="C111" s="138" t="s">
        <v>424</v>
      </c>
      <c r="D111" s="194"/>
      <c r="E111" s="194"/>
      <c r="F111" s="464"/>
      <c r="G111" s="382"/>
      <c r="H111" s="382"/>
      <c r="I111" s="379"/>
    </row>
    <row r="112" spans="1:9" x14ac:dyDescent="0.25">
      <c r="A112" s="494"/>
      <c r="B112" s="477"/>
      <c r="C112" s="155" t="s">
        <v>425</v>
      </c>
      <c r="D112" s="194"/>
      <c r="E112" s="194"/>
      <c r="F112" s="464"/>
      <c r="G112" s="382"/>
      <c r="H112" s="382"/>
      <c r="I112" s="379"/>
    </row>
    <row r="113" spans="1:9" x14ac:dyDescent="0.25">
      <c r="A113" s="494"/>
      <c r="B113" s="477" t="s">
        <v>973</v>
      </c>
      <c r="C113" s="154" t="s">
        <v>423</v>
      </c>
      <c r="D113" s="194"/>
      <c r="E113" s="194"/>
      <c r="F113" s="464"/>
      <c r="G113" s="382"/>
      <c r="H113" s="382"/>
      <c r="I113" s="379"/>
    </row>
    <row r="114" spans="1:9" x14ac:dyDescent="0.25">
      <c r="A114" s="494"/>
      <c r="B114" s="477"/>
      <c r="C114" s="138" t="s">
        <v>424</v>
      </c>
      <c r="D114" s="194"/>
      <c r="E114" s="194"/>
      <c r="F114" s="464"/>
      <c r="G114" s="382"/>
      <c r="H114" s="382"/>
      <c r="I114" s="379"/>
    </row>
    <row r="115" spans="1:9" x14ac:dyDescent="0.25">
      <c r="A115" s="494"/>
      <c r="B115" s="477"/>
      <c r="C115" s="155" t="s">
        <v>425</v>
      </c>
      <c r="D115" s="194"/>
      <c r="E115" s="194"/>
      <c r="F115" s="464"/>
      <c r="G115" s="382"/>
      <c r="H115" s="382"/>
      <c r="I115" s="379"/>
    </row>
    <row r="116" spans="1:9" x14ac:dyDescent="0.25">
      <c r="A116" s="494"/>
      <c r="B116" s="477" t="s">
        <v>974</v>
      </c>
      <c r="C116" s="154" t="s">
        <v>423</v>
      </c>
      <c r="D116" s="194"/>
      <c r="E116" s="194"/>
      <c r="F116" s="464"/>
      <c r="G116" s="382"/>
      <c r="H116" s="382"/>
      <c r="I116" s="379"/>
    </row>
    <row r="117" spans="1:9" x14ac:dyDescent="0.25">
      <c r="A117" s="494"/>
      <c r="B117" s="481"/>
      <c r="C117" s="138" t="s">
        <v>424</v>
      </c>
      <c r="D117" s="194"/>
      <c r="E117" s="194"/>
      <c r="F117" s="464"/>
      <c r="G117" s="382"/>
      <c r="H117" s="382"/>
      <c r="I117" s="379"/>
    </row>
    <row r="118" spans="1:9" x14ac:dyDescent="0.25">
      <c r="A118" s="494"/>
      <c r="B118" s="481"/>
      <c r="C118" s="155" t="s">
        <v>425</v>
      </c>
      <c r="D118" s="194"/>
      <c r="E118" s="194"/>
      <c r="F118" s="464"/>
      <c r="G118" s="382"/>
      <c r="H118" s="382"/>
      <c r="I118" s="379"/>
    </row>
    <row r="119" spans="1:9" x14ac:dyDescent="0.25">
      <c r="A119" s="494"/>
      <c r="B119" s="477" t="s">
        <v>975</v>
      </c>
      <c r="C119" s="154" t="s">
        <v>423</v>
      </c>
      <c r="D119" s="194"/>
      <c r="E119" s="194"/>
      <c r="F119" s="464"/>
      <c r="G119" s="382"/>
      <c r="H119" s="382"/>
      <c r="I119" s="379"/>
    </row>
    <row r="120" spans="1:9" x14ac:dyDescent="0.25">
      <c r="A120" s="494"/>
      <c r="B120" s="481"/>
      <c r="C120" s="138" t="s">
        <v>424</v>
      </c>
      <c r="D120" s="194"/>
      <c r="E120" s="194"/>
      <c r="F120" s="464"/>
      <c r="G120" s="382"/>
      <c r="H120" s="382"/>
      <c r="I120" s="379"/>
    </row>
    <row r="121" spans="1:9" x14ac:dyDescent="0.25">
      <c r="A121" s="494"/>
      <c r="B121" s="481"/>
      <c r="C121" s="155" t="s">
        <v>425</v>
      </c>
      <c r="D121" s="194"/>
      <c r="E121" s="194"/>
      <c r="F121" s="464"/>
      <c r="G121" s="382"/>
      <c r="H121" s="382"/>
      <c r="I121" s="379"/>
    </row>
    <row r="122" spans="1:9" x14ac:dyDescent="0.25">
      <c r="A122" s="494"/>
      <c r="B122" s="477" t="s">
        <v>976</v>
      </c>
      <c r="C122" s="154" t="s">
        <v>415</v>
      </c>
      <c r="D122" s="194"/>
      <c r="E122" s="194"/>
      <c r="F122" s="464"/>
      <c r="G122" s="382"/>
      <c r="H122" s="382"/>
      <c r="I122" s="379"/>
    </row>
    <row r="123" spans="1:9" x14ac:dyDescent="0.25">
      <c r="A123" s="494"/>
      <c r="B123" s="481"/>
      <c r="C123" s="138" t="s">
        <v>416</v>
      </c>
      <c r="D123" s="194"/>
      <c r="E123" s="194"/>
      <c r="F123" s="464"/>
      <c r="G123" s="382"/>
      <c r="H123" s="382"/>
      <c r="I123" s="379"/>
    </row>
    <row r="124" spans="1:9" ht="15.75" thickBot="1" x14ac:dyDescent="0.3">
      <c r="A124" s="495"/>
      <c r="B124" s="482"/>
      <c r="C124" s="140" t="s">
        <v>409</v>
      </c>
      <c r="D124" s="198"/>
      <c r="E124" s="198"/>
      <c r="F124" s="465"/>
      <c r="G124" s="383"/>
      <c r="H124" s="383"/>
      <c r="I124" s="380"/>
    </row>
    <row r="125" spans="1:9" ht="45" x14ac:dyDescent="0.25">
      <c r="A125" s="493">
        <v>9</v>
      </c>
      <c r="B125" s="159" t="s">
        <v>393</v>
      </c>
      <c r="C125" s="483" t="s">
        <v>401</v>
      </c>
      <c r="D125" s="131" t="s">
        <v>394</v>
      </c>
      <c r="E125" s="131" t="s">
        <v>395</v>
      </c>
      <c r="F125" s="349" t="s">
        <v>396</v>
      </c>
      <c r="G125" s="349" t="s">
        <v>397</v>
      </c>
      <c r="H125" s="349" t="s">
        <v>398</v>
      </c>
      <c r="I125" s="346" t="s">
        <v>399</v>
      </c>
    </row>
    <row r="126" spans="1:9" ht="69.95" customHeight="1" x14ac:dyDescent="0.25">
      <c r="A126" s="494"/>
      <c r="B126" s="160" t="s">
        <v>977</v>
      </c>
      <c r="C126" s="484"/>
      <c r="D126" s="133">
        <f>'Физ-ра спорт'!D19</f>
        <v>0</v>
      </c>
      <c r="E126" s="205"/>
      <c r="F126" s="350"/>
      <c r="G126" s="350"/>
      <c r="H126" s="350"/>
      <c r="I126" s="347"/>
    </row>
    <row r="127" spans="1:9" ht="22.5" customHeight="1" thickBot="1" x14ac:dyDescent="0.3">
      <c r="A127" s="495"/>
      <c r="B127" s="183" t="s">
        <v>400</v>
      </c>
      <c r="C127" s="485"/>
      <c r="D127" s="135" t="s">
        <v>402</v>
      </c>
      <c r="E127" s="135" t="s">
        <v>403</v>
      </c>
      <c r="F127" s="351"/>
      <c r="G127" s="351"/>
      <c r="H127" s="351"/>
      <c r="I127" s="352"/>
    </row>
    <row r="128" spans="1:9" x14ac:dyDescent="0.25">
      <c r="A128" s="493"/>
      <c r="B128" s="486" t="s">
        <v>978</v>
      </c>
      <c r="C128" s="136" t="s">
        <v>423</v>
      </c>
      <c r="D128" s="193"/>
      <c r="E128" s="193"/>
      <c r="F128" s="468"/>
      <c r="G128" s="381"/>
      <c r="H128" s="381"/>
      <c r="I128" s="378"/>
    </row>
    <row r="129" spans="1:9" x14ac:dyDescent="0.25">
      <c r="A129" s="494"/>
      <c r="B129" s="481"/>
      <c r="C129" s="138" t="s">
        <v>424</v>
      </c>
      <c r="D129" s="194"/>
      <c r="E129" s="194"/>
      <c r="F129" s="464"/>
      <c r="G129" s="382"/>
      <c r="H129" s="382"/>
      <c r="I129" s="379"/>
    </row>
    <row r="130" spans="1:9" x14ac:dyDescent="0.25">
      <c r="A130" s="494"/>
      <c r="B130" s="481"/>
      <c r="C130" s="155" t="s">
        <v>425</v>
      </c>
      <c r="D130" s="194"/>
      <c r="E130" s="194"/>
      <c r="F130" s="464"/>
      <c r="G130" s="382"/>
      <c r="H130" s="382"/>
      <c r="I130" s="379"/>
    </row>
    <row r="131" spans="1:9" x14ac:dyDescent="0.25">
      <c r="A131" s="494"/>
      <c r="B131" s="477" t="s">
        <v>979</v>
      </c>
      <c r="C131" s="154" t="s">
        <v>423</v>
      </c>
      <c r="D131" s="194"/>
      <c r="E131" s="194"/>
      <c r="F131" s="464"/>
      <c r="G131" s="382"/>
      <c r="H131" s="382"/>
      <c r="I131" s="379"/>
    </row>
    <row r="132" spans="1:9" x14ac:dyDescent="0.25">
      <c r="A132" s="494"/>
      <c r="B132" s="481"/>
      <c r="C132" s="138" t="s">
        <v>424</v>
      </c>
      <c r="D132" s="194"/>
      <c r="E132" s="194"/>
      <c r="F132" s="464"/>
      <c r="G132" s="382"/>
      <c r="H132" s="382"/>
      <c r="I132" s="379"/>
    </row>
    <row r="133" spans="1:9" x14ac:dyDescent="0.25">
      <c r="A133" s="494"/>
      <c r="B133" s="481"/>
      <c r="C133" s="155" t="s">
        <v>425</v>
      </c>
      <c r="D133" s="194"/>
      <c r="E133" s="194"/>
      <c r="F133" s="464"/>
      <c r="G133" s="382"/>
      <c r="H133" s="382"/>
      <c r="I133" s="379"/>
    </row>
    <row r="134" spans="1:9" x14ac:dyDescent="0.25">
      <c r="A134" s="494"/>
      <c r="B134" s="477" t="s">
        <v>980</v>
      </c>
      <c r="C134" s="154" t="s">
        <v>415</v>
      </c>
      <c r="D134" s="194"/>
      <c r="E134" s="194"/>
      <c r="F134" s="464"/>
      <c r="G134" s="382"/>
      <c r="H134" s="382"/>
      <c r="I134" s="379"/>
    </row>
    <row r="135" spans="1:9" x14ac:dyDescent="0.25">
      <c r="A135" s="494"/>
      <c r="B135" s="481"/>
      <c r="C135" s="138" t="s">
        <v>416</v>
      </c>
      <c r="D135" s="194"/>
      <c r="E135" s="194"/>
      <c r="F135" s="464"/>
      <c r="G135" s="382"/>
      <c r="H135" s="382"/>
      <c r="I135" s="379"/>
    </row>
    <row r="136" spans="1:9" x14ac:dyDescent="0.25">
      <c r="A136" s="494"/>
      <c r="B136" s="481"/>
      <c r="C136" s="155" t="s">
        <v>409</v>
      </c>
      <c r="D136" s="194"/>
      <c r="E136" s="194"/>
      <c r="F136" s="464"/>
      <c r="G136" s="382"/>
      <c r="H136" s="382"/>
      <c r="I136" s="379"/>
    </row>
    <row r="137" spans="1:9" x14ac:dyDescent="0.25">
      <c r="A137" s="494"/>
      <c r="B137" s="477" t="s">
        <v>981</v>
      </c>
      <c r="C137" s="154" t="s">
        <v>423</v>
      </c>
      <c r="D137" s="194"/>
      <c r="E137" s="194"/>
      <c r="F137" s="464"/>
      <c r="G137" s="382"/>
      <c r="H137" s="382"/>
      <c r="I137" s="379"/>
    </row>
    <row r="138" spans="1:9" x14ac:dyDescent="0.25">
      <c r="A138" s="494"/>
      <c r="B138" s="481"/>
      <c r="C138" s="138" t="s">
        <v>424</v>
      </c>
      <c r="D138" s="194"/>
      <c r="E138" s="194"/>
      <c r="F138" s="464"/>
      <c r="G138" s="382"/>
      <c r="H138" s="382"/>
      <c r="I138" s="379"/>
    </row>
    <row r="139" spans="1:9" x14ac:dyDescent="0.25">
      <c r="A139" s="494"/>
      <c r="B139" s="481"/>
      <c r="C139" s="155" t="s">
        <v>425</v>
      </c>
      <c r="D139" s="194"/>
      <c r="E139" s="194"/>
      <c r="F139" s="464"/>
      <c r="G139" s="382"/>
      <c r="H139" s="382"/>
      <c r="I139" s="379"/>
    </row>
    <row r="140" spans="1:9" x14ac:dyDescent="0.25">
      <c r="A140" s="494"/>
      <c r="B140" s="477" t="s">
        <v>982</v>
      </c>
      <c r="C140" s="154" t="s">
        <v>423</v>
      </c>
      <c r="D140" s="194"/>
      <c r="E140" s="194"/>
      <c r="F140" s="464"/>
      <c r="G140" s="382"/>
      <c r="H140" s="382"/>
      <c r="I140" s="379"/>
    </row>
    <row r="141" spans="1:9" x14ac:dyDescent="0.25">
      <c r="A141" s="494"/>
      <c r="B141" s="481"/>
      <c r="C141" s="138" t="s">
        <v>424</v>
      </c>
      <c r="D141" s="194"/>
      <c r="E141" s="194"/>
      <c r="F141" s="464"/>
      <c r="G141" s="382"/>
      <c r="H141" s="382"/>
      <c r="I141" s="379"/>
    </row>
    <row r="142" spans="1:9" x14ac:dyDescent="0.25">
      <c r="A142" s="494"/>
      <c r="B142" s="481"/>
      <c r="C142" s="155" t="s">
        <v>425</v>
      </c>
      <c r="D142" s="194"/>
      <c r="E142" s="194"/>
      <c r="F142" s="464"/>
      <c r="G142" s="382"/>
      <c r="H142" s="382"/>
      <c r="I142" s="379"/>
    </row>
    <row r="143" spans="1:9" x14ac:dyDescent="0.25">
      <c r="A143" s="494"/>
      <c r="B143" s="477" t="s">
        <v>983</v>
      </c>
      <c r="C143" s="154" t="s">
        <v>415</v>
      </c>
      <c r="D143" s="194"/>
      <c r="E143" s="194"/>
      <c r="F143" s="464"/>
      <c r="G143" s="382"/>
      <c r="H143" s="382"/>
      <c r="I143" s="379"/>
    </row>
    <row r="144" spans="1:9" x14ac:dyDescent="0.25">
      <c r="A144" s="494"/>
      <c r="B144" s="481"/>
      <c r="C144" s="138" t="s">
        <v>416</v>
      </c>
      <c r="D144" s="194"/>
      <c r="E144" s="194"/>
      <c r="F144" s="464"/>
      <c r="G144" s="382"/>
      <c r="H144" s="382"/>
      <c r="I144" s="379"/>
    </row>
    <row r="145" spans="1:9" ht="15.75" thickBot="1" x14ac:dyDescent="0.3">
      <c r="A145" s="495"/>
      <c r="B145" s="482"/>
      <c r="C145" s="140" t="s">
        <v>409</v>
      </c>
      <c r="D145" s="198"/>
      <c r="E145" s="198"/>
      <c r="F145" s="465"/>
      <c r="G145" s="383"/>
      <c r="H145" s="383"/>
      <c r="I145" s="380"/>
    </row>
    <row r="146" spans="1:9" ht="45" x14ac:dyDescent="0.25">
      <c r="A146" s="493">
        <v>10</v>
      </c>
      <c r="B146" s="159" t="s">
        <v>393</v>
      </c>
      <c r="C146" s="483" t="s">
        <v>401</v>
      </c>
      <c r="D146" s="131" t="s">
        <v>394</v>
      </c>
      <c r="E146" s="131" t="s">
        <v>395</v>
      </c>
      <c r="F146" s="349" t="s">
        <v>396</v>
      </c>
      <c r="G146" s="349" t="s">
        <v>397</v>
      </c>
      <c r="H146" s="349" t="s">
        <v>398</v>
      </c>
      <c r="I146" s="346" t="s">
        <v>399</v>
      </c>
    </row>
    <row r="147" spans="1:9" ht="69.95" customHeight="1" x14ac:dyDescent="0.25">
      <c r="A147" s="494"/>
      <c r="B147" s="160" t="s">
        <v>984</v>
      </c>
      <c r="C147" s="484"/>
      <c r="D147" s="133">
        <f>'Физ-ра спорт'!D22</f>
        <v>0</v>
      </c>
      <c r="E147" s="205"/>
      <c r="F147" s="350"/>
      <c r="G147" s="350"/>
      <c r="H147" s="350"/>
      <c r="I147" s="347"/>
    </row>
    <row r="148" spans="1:9" ht="22.5" customHeight="1" thickBot="1" x14ac:dyDescent="0.3">
      <c r="A148" s="495"/>
      <c r="B148" s="183" t="s">
        <v>400</v>
      </c>
      <c r="C148" s="485"/>
      <c r="D148" s="135" t="s">
        <v>402</v>
      </c>
      <c r="E148" s="135" t="s">
        <v>403</v>
      </c>
      <c r="F148" s="351"/>
      <c r="G148" s="351"/>
      <c r="H148" s="351"/>
      <c r="I148" s="352"/>
    </row>
    <row r="149" spans="1:9" x14ac:dyDescent="0.25">
      <c r="A149" s="493"/>
      <c r="B149" s="486" t="s">
        <v>985</v>
      </c>
      <c r="C149" s="136" t="s">
        <v>423</v>
      </c>
      <c r="D149" s="193"/>
      <c r="E149" s="193"/>
      <c r="F149" s="468"/>
      <c r="G149" s="381"/>
      <c r="H149" s="381"/>
      <c r="I149" s="378"/>
    </row>
    <row r="150" spans="1:9" x14ac:dyDescent="0.25">
      <c r="A150" s="494"/>
      <c r="B150" s="481"/>
      <c r="C150" s="138" t="s">
        <v>424</v>
      </c>
      <c r="D150" s="194"/>
      <c r="E150" s="194"/>
      <c r="F150" s="464"/>
      <c r="G150" s="382"/>
      <c r="H150" s="382"/>
      <c r="I150" s="379"/>
    </row>
    <row r="151" spans="1:9" x14ac:dyDescent="0.25">
      <c r="A151" s="494"/>
      <c r="B151" s="481"/>
      <c r="C151" s="155" t="s">
        <v>425</v>
      </c>
      <c r="D151" s="194"/>
      <c r="E151" s="194"/>
      <c r="F151" s="464"/>
      <c r="G151" s="382"/>
      <c r="H151" s="382"/>
      <c r="I151" s="379"/>
    </row>
    <row r="152" spans="1:9" x14ac:dyDescent="0.25">
      <c r="A152" s="494"/>
      <c r="B152" s="477" t="s">
        <v>986</v>
      </c>
      <c r="C152" s="154" t="s">
        <v>423</v>
      </c>
      <c r="D152" s="194"/>
      <c r="E152" s="194"/>
      <c r="F152" s="464"/>
      <c r="G152" s="382"/>
      <c r="H152" s="382"/>
      <c r="I152" s="379"/>
    </row>
    <row r="153" spans="1:9" x14ac:dyDescent="0.25">
      <c r="A153" s="494"/>
      <c r="B153" s="481"/>
      <c r="C153" s="138" t="s">
        <v>424</v>
      </c>
      <c r="D153" s="194"/>
      <c r="E153" s="194"/>
      <c r="F153" s="464"/>
      <c r="G153" s="382"/>
      <c r="H153" s="382"/>
      <c r="I153" s="379"/>
    </row>
    <row r="154" spans="1:9" x14ac:dyDescent="0.25">
      <c r="A154" s="494"/>
      <c r="B154" s="481"/>
      <c r="C154" s="155" t="s">
        <v>425</v>
      </c>
      <c r="D154" s="194"/>
      <c r="E154" s="194"/>
      <c r="F154" s="464"/>
      <c r="G154" s="382"/>
      <c r="H154" s="382"/>
      <c r="I154" s="379"/>
    </row>
    <row r="155" spans="1:9" x14ac:dyDescent="0.25">
      <c r="A155" s="494"/>
      <c r="B155" s="477" t="s">
        <v>987</v>
      </c>
      <c r="C155" s="154" t="s">
        <v>415</v>
      </c>
      <c r="D155" s="194"/>
      <c r="E155" s="194"/>
      <c r="F155" s="464"/>
      <c r="G155" s="382"/>
      <c r="H155" s="382"/>
      <c r="I155" s="379"/>
    </row>
    <row r="156" spans="1:9" x14ac:dyDescent="0.25">
      <c r="A156" s="494"/>
      <c r="B156" s="481"/>
      <c r="C156" s="138" t="s">
        <v>416</v>
      </c>
      <c r="D156" s="194"/>
      <c r="E156" s="194"/>
      <c r="F156" s="464"/>
      <c r="G156" s="382"/>
      <c r="H156" s="382"/>
      <c r="I156" s="379"/>
    </row>
    <row r="157" spans="1:9" ht="22.5" customHeight="1" x14ac:dyDescent="0.25">
      <c r="A157" s="494"/>
      <c r="B157" s="481"/>
      <c r="C157" s="155" t="s">
        <v>409</v>
      </c>
      <c r="D157" s="194"/>
      <c r="E157" s="194"/>
      <c r="F157" s="464"/>
      <c r="G157" s="382"/>
      <c r="H157" s="382"/>
      <c r="I157" s="379"/>
    </row>
    <row r="158" spans="1:9" x14ac:dyDescent="0.25">
      <c r="A158" s="494"/>
      <c r="B158" s="477" t="s">
        <v>985</v>
      </c>
      <c r="C158" s="154" t="s">
        <v>423</v>
      </c>
      <c r="D158" s="194"/>
      <c r="E158" s="194"/>
      <c r="F158" s="464"/>
      <c r="G158" s="382"/>
      <c r="H158" s="382"/>
      <c r="I158" s="379"/>
    </row>
    <row r="159" spans="1:9" x14ac:dyDescent="0.25">
      <c r="A159" s="494"/>
      <c r="B159" s="481"/>
      <c r="C159" s="138" t="s">
        <v>424</v>
      </c>
      <c r="D159" s="194"/>
      <c r="E159" s="194"/>
      <c r="F159" s="464"/>
      <c r="G159" s="382"/>
      <c r="H159" s="382"/>
      <c r="I159" s="379"/>
    </row>
    <row r="160" spans="1:9" x14ac:dyDescent="0.25">
      <c r="A160" s="494"/>
      <c r="B160" s="481"/>
      <c r="C160" s="155" t="s">
        <v>425</v>
      </c>
      <c r="D160" s="194"/>
      <c r="E160" s="194"/>
      <c r="F160" s="464"/>
      <c r="G160" s="382"/>
      <c r="H160" s="382"/>
      <c r="I160" s="379"/>
    </row>
    <row r="161" spans="1:9" x14ac:dyDescent="0.25">
      <c r="A161" s="494"/>
      <c r="B161" s="477" t="s">
        <v>986</v>
      </c>
      <c r="C161" s="154" t="s">
        <v>423</v>
      </c>
      <c r="D161" s="194"/>
      <c r="E161" s="194"/>
      <c r="F161" s="464"/>
      <c r="G161" s="382"/>
      <c r="H161" s="382"/>
      <c r="I161" s="379"/>
    </row>
    <row r="162" spans="1:9" x14ac:dyDescent="0.25">
      <c r="A162" s="494"/>
      <c r="B162" s="481"/>
      <c r="C162" s="138" t="s">
        <v>424</v>
      </c>
      <c r="D162" s="194"/>
      <c r="E162" s="194"/>
      <c r="F162" s="464"/>
      <c r="G162" s="382"/>
      <c r="H162" s="382"/>
      <c r="I162" s="379"/>
    </row>
    <row r="163" spans="1:9" x14ac:dyDescent="0.25">
      <c r="A163" s="494"/>
      <c r="B163" s="481"/>
      <c r="C163" s="155" t="s">
        <v>425</v>
      </c>
      <c r="D163" s="194"/>
      <c r="E163" s="194"/>
      <c r="F163" s="464"/>
      <c r="G163" s="382"/>
      <c r="H163" s="382"/>
      <c r="I163" s="379"/>
    </row>
    <row r="164" spans="1:9" x14ac:dyDescent="0.25">
      <c r="A164" s="494"/>
      <c r="B164" s="477" t="s">
        <v>988</v>
      </c>
      <c r="C164" s="154" t="s">
        <v>415</v>
      </c>
      <c r="D164" s="194"/>
      <c r="E164" s="194"/>
      <c r="F164" s="464"/>
      <c r="G164" s="382"/>
      <c r="H164" s="382"/>
      <c r="I164" s="379"/>
    </row>
    <row r="165" spans="1:9" x14ac:dyDescent="0.25">
      <c r="A165" s="494"/>
      <c r="B165" s="481"/>
      <c r="C165" s="138" t="s">
        <v>416</v>
      </c>
      <c r="D165" s="194"/>
      <c r="E165" s="194"/>
      <c r="F165" s="464"/>
      <c r="G165" s="382"/>
      <c r="H165" s="382"/>
      <c r="I165" s="379"/>
    </row>
    <row r="166" spans="1:9" ht="22.5" customHeight="1" x14ac:dyDescent="0.25">
      <c r="A166" s="494"/>
      <c r="B166" s="481"/>
      <c r="C166" s="155" t="s">
        <v>409</v>
      </c>
      <c r="D166" s="194"/>
      <c r="E166" s="194"/>
      <c r="F166" s="464"/>
      <c r="G166" s="382"/>
      <c r="H166" s="382"/>
      <c r="I166" s="379"/>
    </row>
    <row r="167" spans="1:9" ht="21.75" customHeight="1" x14ac:dyDescent="0.25">
      <c r="A167" s="494"/>
      <c r="B167" s="477" t="s">
        <v>989</v>
      </c>
      <c r="C167" s="154" t="s">
        <v>415</v>
      </c>
      <c r="D167" s="194"/>
      <c r="E167" s="194"/>
      <c r="F167" s="464"/>
      <c r="G167" s="382"/>
      <c r="H167" s="382"/>
      <c r="I167" s="379"/>
    </row>
    <row r="168" spans="1:9" x14ac:dyDescent="0.25">
      <c r="A168" s="494"/>
      <c r="B168" s="477"/>
      <c r="C168" s="138" t="s">
        <v>416</v>
      </c>
      <c r="D168" s="194"/>
      <c r="E168" s="194"/>
      <c r="F168" s="464"/>
      <c r="G168" s="382"/>
      <c r="H168" s="382"/>
      <c r="I168" s="379"/>
    </row>
    <row r="169" spans="1:9" ht="27.6" customHeight="1" thickBot="1" x14ac:dyDescent="0.3">
      <c r="A169" s="495"/>
      <c r="B169" s="478"/>
      <c r="C169" s="140" t="s">
        <v>409</v>
      </c>
      <c r="D169" s="198"/>
      <c r="E169" s="198"/>
      <c r="F169" s="465"/>
      <c r="G169" s="383"/>
      <c r="H169" s="383"/>
      <c r="I169" s="380"/>
    </row>
    <row r="170" spans="1:9" ht="45" x14ac:dyDescent="0.25">
      <c r="B170" s="159" t="s">
        <v>393</v>
      </c>
      <c r="C170" s="269"/>
      <c r="D170" s="131" t="s">
        <v>394</v>
      </c>
      <c r="E170" s="131" t="s">
        <v>395</v>
      </c>
      <c r="F170" s="274"/>
      <c r="G170" s="275"/>
      <c r="H170" s="275"/>
      <c r="I170" s="276"/>
    </row>
    <row r="171" spans="1:9" ht="69.95" customHeight="1" x14ac:dyDescent="0.25">
      <c r="B171" s="160" t="s">
        <v>1193</v>
      </c>
      <c r="C171" s="269"/>
      <c r="D171" s="133">
        <f>'Физ-ра спорт'!D26</f>
        <v>0</v>
      </c>
      <c r="E171" s="205"/>
      <c r="F171" s="274"/>
      <c r="G171" s="275"/>
      <c r="H171" s="275"/>
      <c r="I171" s="276"/>
    </row>
    <row r="172" spans="1:9" ht="40.9" customHeight="1" thickBot="1" x14ac:dyDescent="0.3">
      <c r="B172" s="183" t="s">
        <v>400</v>
      </c>
      <c r="C172" s="269"/>
      <c r="D172" s="135" t="s">
        <v>402</v>
      </c>
      <c r="E172" s="135" t="s">
        <v>403</v>
      </c>
      <c r="F172" s="274"/>
      <c r="G172" s="275"/>
      <c r="H172" s="275"/>
      <c r="I172" s="276"/>
    </row>
    <row r="173" spans="1:9" s="245" customFormat="1" x14ac:dyDescent="0.25">
      <c r="A173" s="270"/>
      <c r="B173" s="456" t="s">
        <v>1203</v>
      </c>
      <c r="C173" s="242" t="s">
        <v>415</v>
      </c>
      <c r="D173" s="248"/>
      <c r="E173" s="248"/>
      <c r="F173" s="458"/>
      <c r="G173" s="460"/>
      <c r="H173" s="460"/>
      <c r="I173" s="462"/>
    </row>
    <row r="174" spans="1:9" s="245" customFormat="1" ht="15.75" thickBot="1" x14ac:dyDescent="0.3">
      <c r="A174" s="270"/>
      <c r="B174" s="457"/>
      <c r="C174" s="254" t="s">
        <v>485</v>
      </c>
      <c r="D174" s="255"/>
      <c r="E174" s="255"/>
      <c r="F174" s="459"/>
      <c r="G174" s="461"/>
      <c r="H174" s="461"/>
      <c r="I174" s="463"/>
    </row>
    <row r="175" spans="1:9" ht="15.75" thickBot="1" x14ac:dyDescent="0.3">
      <c r="B175" s="159" t="s">
        <v>393</v>
      </c>
      <c r="C175" s="269"/>
      <c r="D175" s="135" t="s">
        <v>402</v>
      </c>
      <c r="E175" s="135" t="s">
        <v>403</v>
      </c>
      <c r="F175" s="274"/>
      <c r="G175" s="275"/>
      <c r="H175" s="275"/>
      <c r="I175" s="276"/>
    </row>
    <row r="176" spans="1:9" ht="69.95" customHeight="1" x14ac:dyDescent="0.25">
      <c r="B176" s="160" t="s">
        <v>1194</v>
      </c>
      <c r="C176" s="269"/>
      <c r="D176" s="133">
        <f>'Физ-ра спорт'!D28</f>
        <v>0</v>
      </c>
      <c r="E176" s="205"/>
      <c r="F176" s="274"/>
      <c r="G176" s="275"/>
      <c r="H176" s="275"/>
      <c r="I176" s="276"/>
    </row>
    <row r="177" spans="1:9" ht="48" customHeight="1" thickBot="1" x14ac:dyDescent="0.3">
      <c r="B177" s="183" t="s">
        <v>400</v>
      </c>
      <c r="C177" s="269"/>
      <c r="D177" s="135" t="s">
        <v>402</v>
      </c>
      <c r="E177" s="135" t="s">
        <v>403</v>
      </c>
      <c r="F177" s="274"/>
      <c r="G177" s="275"/>
      <c r="H177" s="275"/>
      <c r="I177" s="276"/>
    </row>
    <row r="178" spans="1:9" s="245" customFormat="1" ht="22.5" customHeight="1" thickBot="1" x14ac:dyDescent="0.3">
      <c r="A178" s="270"/>
      <c r="B178" s="456" t="s">
        <v>1204</v>
      </c>
      <c r="C178" s="242" t="s">
        <v>415</v>
      </c>
      <c r="D178" s="273"/>
      <c r="E178" s="273"/>
      <c r="F178" s="458"/>
      <c r="G178" s="460"/>
      <c r="H178" s="460"/>
      <c r="I178" s="462"/>
    </row>
    <row r="179" spans="1:9" s="245" customFormat="1" ht="27" customHeight="1" thickBot="1" x14ac:dyDescent="0.3">
      <c r="A179" s="270"/>
      <c r="B179" s="457"/>
      <c r="C179" s="254" t="s">
        <v>485</v>
      </c>
      <c r="D179" s="255"/>
      <c r="E179" s="255"/>
      <c r="F179" s="459"/>
      <c r="G179" s="461"/>
      <c r="H179" s="461"/>
      <c r="I179" s="463"/>
    </row>
  </sheetData>
  <sheetProtection algorithmName="SHA-512" hashValue="1b/5fsqFB6aGU7dOQYgszbaapuySKXj7j4vCQb3kWZQmY1YXYblQctHnLOG8FhO4rNTL92azuEDTubtXwIe86g==" saltValue="HEtN5oPuqgjyuWoCnr8Ukw==" spinCount="100000" sheet="1" objects="1" scenarios="1"/>
  <mergeCells count="300">
    <mergeCell ref="B173:B174"/>
    <mergeCell ref="F173:F174"/>
    <mergeCell ref="G173:G174"/>
    <mergeCell ref="H173:H174"/>
    <mergeCell ref="I173:I174"/>
    <mergeCell ref="K4:W4"/>
    <mergeCell ref="A146:A148"/>
    <mergeCell ref="A149:A169"/>
    <mergeCell ref="A89:A91"/>
    <mergeCell ref="A92:A103"/>
    <mergeCell ref="A104:A106"/>
    <mergeCell ref="A107:A124"/>
    <mergeCell ref="A125:A127"/>
    <mergeCell ref="A128:A145"/>
    <mergeCell ref="A38:A40"/>
    <mergeCell ref="A41:A52"/>
    <mergeCell ref="A53:A55"/>
    <mergeCell ref="A56:A67"/>
    <mergeCell ref="A68:A70"/>
    <mergeCell ref="A71:A88"/>
    <mergeCell ref="A2:A4"/>
    <mergeCell ref="A5:A16"/>
    <mergeCell ref="A17:A19"/>
    <mergeCell ref="A20:A25"/>
    <mergeCell ref="A26:A28"/>
    <mergeCell ref="A29:A37"/>
    <mergeCell ref="B167:B169"/>
    <mergeCell ref="F167:F169"/>
    <mergeCell ref="G167:G169"/>
    <mergeCell ref="H167:H169"/>
    <mergeCell ref="I167:I169"/>
    <mergeCell ref="C2:C4"/>
    <mergeCell ref="C17:C19"/>
    <mergeCell ref="C26:C28"/>
    <mergeCell ref="C38:C40"/>
    <mergeCell ref="C53:C55"/>
    <mergeCell ref="B161:B163"/>
    <mergeCell ref="F161:F163"/>
    <mergeCell ref="G161:G163"/>
    <mergeCell ref="H161:H163"/>
    <mergeCell ref="I161:I163"/>
    <mergeCell ref="B164:B166"/>
    <mergeCell ref="F164:F166"/>
    <mergeCell ref="G164:G166"/>
    <mergeCell ref="H164:H166"/>
    <mergeCell ref="I164:I166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H152:H154"/>
    <mergeCell ref="I152:I154"/>
    <mergeCell ref="B143:B145"/>
    <mergeCell ref="F143:F145"/>
    <mergeCell ref="G143:G145"/>
    <mergeCell ref="H143:H145"/>
    <mergeCell ref="I143:I145"/>
    <mergeCell ref="F146:F148"/>
    <mergeCell ref="G146:G148"/>
    <mergeCell ref="H146:H148"/>
    <mergeCell ref="I146:I148"/>
    <mergeCell ref="C146:C148"/>
    <mergeCell ref="B137:B139"/>
    <mergeCell ref="F137:F139"/>
    <mergeCell ref="G137:G139"/>
    <mergeCell ref="H137:H139"/>
    <mergeCell ref="I137:I139"/>
    <mergeCell ref="B140:B142"/>
    <mergeCell ref="F140:F142"/>
    <mergeCell ref="G140:G142"/>
    <mergeCell ref="H140:H142"/>
    <mergeCell ref="I140:I142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H134:H136"/>
    <mergeCell ref="I134:I136"/>
    <mergeCell ref="F125:F127"/>
    <mergeCell ref="G125:G127"/>
    <mergeCell ref="H125:H127"/>
    <mergeCell ref="I125:I127"/>
    <mergeCell ref="B128:B130"/>
    <mergeCell ref="F128:F130"/>
    <mergeCell ref="G128:G130"/>
    <mergeCell ref="H128:H130"/>
    <mergeCell ref="I128:I130"/>
    <mergeCell ref="C125:C127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22:I124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B101:B103"/>
    <mergeCell ref="F101:F103"/>
    <mergeCell ref="G101:G103"/>
    <mergeCell ref="H101:H103"/>
    <mergeCell ref="I101:I103"/>
    <mergeCell ref="F104:F106"/>
    <mergeCell ref="G104:G106"/>
    <mergeCell ref="H104:H106"/>
    <mergeCell ref="I104:I106"/>
    <mergeCell ref="C104:C106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C89:C91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65:B67"/>
    <mergeCell ref="F65:F67"/>
    <mergeCell ref="G65:G67"/>
    <mergeCell ref="H65:H67"/>
    <mergeCell ref="I65:I67"/>
    <mergeCell ref="F68:F70"/>
    <mergeCell ref="G68:G70"/>
    <mergeCell ref="H68:H70"/>
    <mergeCell ref="I68:I70"/>
    <mergeCell ref="C68:C70"/>
    <mergeCell ref="B59:B61"/>
    <mergeCell ref="F59:F61"/>
    <mergeCell ref="G59:G61"/>
    <mergeCell ref="H59:H61"/>
    <mergeCell ref="I59:I61"/>
    <mergeCell ref="B62:B64"/>
    <mergeCell ref="F62:F64"/>
    <mergeCell ref="G62:G64"/>
    <mergeCell ref="H62:H64"/>
    <mergeCell ref="I62:I64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B50:B52"/>
    <mergeCell ref="B41:B43"/>
    <mergeCell ref="F41:F43"/>
    <mergeCell ref="G41:G43"/>
    <mergeCell ref="H41:H43"/>
    <mergeCell ref="I41:I43"/>
    <mergeCell ref="B44:B46"/>
    <mergeCell ref="F44:F46"/>
    <mergeCell ref="G44:G46"/>
    <mergeCell ref="H44:H46"/>
    <mergeCell ref="I44:I46"/>
    <mergeCell ref="F38:F40"/>
    <mergeCell ref="G38:G40"/>
    <mergeCell ref="H38:H40"/>
    <mergeCell ref="I38:I40"/>
    <mergeCell ref="B47:B49"/>
    <mergeCell ref="F47:F49"/>
    <mergeCell ref="G47:G49"/>
    <mergeCell ref="H47:H49"/>
    <mergeCell ref="I47:I49"/>
    <mergeCell ref="B29:B31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I20:I22"/>
    <mergeCell ref="B23:B25"/>
    <mergeCell ref="F23:F25"/>
    <mergeCell ref="G23:G25"/>
    <mergeCell ref="H23:H25"/>
    <mergeCell ref="I23:I25"/>
    <mergeCell ref="F26:F28"/>
    <mergeCell ref="G26:G28"/>
    <mergeCell ref="H26:H28"/>
    <mergeCell ref="I26:I28"/>
    <mergeCell ref="B1:I1"/>
    <mergeCell ref="F2:F4"/>
    <mergeCell ref="G2:G4"/>
    <mergeCell ref="H2:H4"/>
    <mergeCell ref="I2:I4"/>
    <mergeCell ref="B5:B7"/>
    <mergeCell ref="F5:F7"/>
    <mergeCell ref="G5:G7"/>
    <mergeCell ref="H5:H7"/>
    <mergeCell ref="I5:I7"/>
    <mergeCell ref="B178:B179"/>
    <mergeCell ref="F178:F179"/>
    <mergeCell ref="G178:G179"/>
    <mergeCell ref="H178:H179"/>
    <mergeCell ref="I178:I179"/>
    <mergeCell ref="B8:B10"/>
    <mergeCell ref="B11:B13"/>
    <mergeCell ref="F11:F13"/>
    <mergeCell ref="G11:G13"/>
    <mergeCell ref="H11:H13"/>
    <mergeCell ref="I11:I13"/>
    <mergeCell ref="B14:B16"/>
    <mergeCell ref="F14:F16"/>
    <mergeCell ref="G14:G16"/>
    <mergeCell ref="H14:H16"/>
    <mergeCell ref="I14:I16"/>
    <mergeCell ref="F17:F19"/>
    <mergeCell ref="G17:G19"/>
    <mergeCell ref="H17:H19"/>
    <mergeCell ref="I17:I19"/>
    <mergeCell ref="B20:B22"/>
    <mergeCell ref="F20:F22"/>
    <mergeCell ref="G20:G22"/>
    <mergeCell ref="H20:H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F28"/>
  <sheetViews>
    <sheetView topLeftCell="A9" zoomScale="85" zoomScaleNormal="85" workbookViewId="0">
      <selection activeCell="D1" sqref="D1:D27"/>
    </sheetView>
  </sheetViews>
  <sheetFormatPr defaultRowHeight="15" x14ac:dyDescent="0.25"/>
  <cols>
    <col min="1" max="1" width="77.85546875" customWidth="1"/>
    <col min="2" max="2" width="53.28515625" customWidth="1"/>
    <col min="3" max="3" width="16.28515625" customWidth="1"/>
    <col min="4" max="4" width="18" customWidth="1"/>
    <col min="6" max="6" width="68.42578125" customWidth="1"/>
  </cols>
  <sheetData>
    <row r="1" spans="1:6" ht="15.75" thickBot="1" x14ac:dyDescent="0.3">
      <c r="A1" s="279" t="s">
        <v>14</v>
      </c>
      <c r="B1" s="280"/>
      <c r="C1" s="318"/>
      <c r="D1" s="284" t="s">
        <v>390</v>
      </c>
      <c r="F1" s="23" t="s">
        <v>21</v>
      </c>
    </row>
    <row r="2" spans="1:6" ht="18.75" x14ac:dyDescent="0.25">
      <c r="A2" s="319" t="s">
        <v>134</v>
      </c>
      <c r="B2" s="320"/>
      <c r="C2" s="321"/>
      <c r="D2" s="285"/>
      <c r="F2" s="24"/>
    </row>
    <row r="3" spans="1:6" ht="21" thickBot="1" x14ac:dyDescent="0.3">
      <c r="A3" s="500" t="s">
        <v>133</v>
      </c>
      <c r="B3" s="501"/>
      <c r="C3" s="502"/>
      <c r="D3" s="285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17"/>
      <c r="F4" s="24"/>
    </row>
    <row r="5" spans="1:6" x14ac:dyDescent="0.25">
      <c r="A5" s="335" t="s">
        <v>216</v>
      </c>
      <c r="B5" s="3" t="s">
        <v>135</v>
      </c>
      <c r="C5" s="8">
        <v>0</v>
      </c>
      <c r="D5" s="314"/>
      <c r="F5" s="24"/>
    </row>
    <row r="6" spans="1:6" x14ac:dyDescent="0.25">
      <c r="A6" s="503"/>
      <c r="B6" s="2" t="s">
        <v>136</v>
      </c>
      <c r="C6" s="10">
        <v>1</v>
      </c>
      <c r="D6" s="315"/>
      <c r="F6" s="24"/>
    </row>
    <row r="7" spans="1:6" x14ac:dyDescent="0.25">
      <c r="A7" s="503"/>
      <c r="B7" s="2" t="s">
        <v>137</v>
      </c>
      <c r="C7" s="10">
        <v>2</v>
      </c>
      <c r="D7" s="315"/>
      <c r="F7" s="24"/>
    </row>
    <row r="8" spans="1:6" ht="15.75" thickBot="1" x14ac:dyDescent="0.3">
      <c r="A8" s="503"/>
      <c r="B8" s="7" t="s">
        <v>138</v>
      </c>
      <c r="C8" s="9">
        <v>3</v>
      </c>
      <c r="D8" s="316"/>
      <c r="F8" s="24"/>
    </row>
    <row r="9" spans="1:6" ht="30" x14ac:dyDescent="0.25">
      <c r="A9" s="282" t="s">
        <v>139</v>
      </c>
      <c r="B9" s="3" t="s">
        <v>140</v>
      </c>
      <c r="C9" s="8">
        <v>0</v>
      </c>
      <c r="D9" s="314"/>
      <c r="F9" s="25" t="s">
        <v>349</v>
      </c>
    </row>
    <row r="10" spans="1:6" ht="30" x14ac:dyDescent="0.25">
      <c r="A10" s="288"/>
      <c r="B10" s="2" t="s">
        <v>141</v>
      </c>
      <c r="C10" s="10">
        <v>1</v>
      </c>
      <c r="D10" s="315"/>
      <c r="F10" s="24"/>
    </row>
    <row r="11" spans="1:6" ht="30" x14ac:dyDescent="0.25">
      <c r="A11" s="288"/>
      <c r="B11" s="2" t="s">
        <v>142</v>
      </c>
      <c r="C11" s="10">
        <v>2</v>
      </c>
      <c r="D11" s="315"/>
      <c r="F11" s="24"/>
    </row>
    <row r="12" spans="1:6" ht="30.75" thickBot="1" x14ac:dyDescent="0.3">
      <c r="A12" s="283"/>
      <c r="B12" s="7" t="s">
        <v>143</v>
      </c>
      <c r="C12" s="9">
        <v>3</v>
      </c>
      <c r="D12" s="316"/>
      <c r="F12" s="24"/>
    </row>
    <row r="13" spans="1:6" x14ac:dyDescent="0.25">
      <c r="A13" s="303" t="s">
        <v>147</v>
      </c>
      <c r="B13" s="3" t="s">
        <v>42</v>
      </c>
      <c r="C13" s="8">
        <v>0</v>
      </c>
      <c r="D13" s="314"/>
      <c r="F13" s="24"/>
    </row>
    <row r="14" spans="1:6" x14ac:dyDescent="0.25">
      <c r="A14" s="328"/>
      <c r="B14" s="2" t="s">
        <v>144</v>
      </c>
      <c r="C14" s="10">
        <v>1</v>
      </c>
      <c r="D14" s="315"/>
      <c r="F14" s="24"/>
    </row>
    <row r="15" spans="1:6" x14ac:dyDescent="0.25">
      <c r="A15" s="328"/>
      <c r="B15" s="2" t="s">
        <v>145</v>
      </c>
      <c r="C15" s="10">
        <v>2</v>
      </c>
      <c r="D15" s="315"/>
      <c r="F15" s="24"/>
    </row>
    <row r="16" spans="1:6" ht="15.75" thickBot="1" x14ac:dyDescent="0.3">
      <c r="A16" s="329"/>
      <c r="B16" s="7" t="s">
        <v>146</v>
      </c>
      <c r="C16" s="9">
        <v>3</v>
      </c>
      <c r="D16" s="316"/>
      <c r="F16" s="24"/>
    </row>
    <row r="17" spans="1:6" x14ac:dyDescent="0.25">
      <c r="A17" s="282" t="s">
        <v>148</v>
      </c>
      <c r="B17" s="3" t="s">
        <v>42</v>
      </c>
      <c r="C17" s="8">
        <v>0</v>
      </c>
      <c r="D17" s="314"/>
      <c r="F17" s="25" t="s">
        <v>350</v>
      </c>
    </row>
    <row r="18" spans="1:6" ht="30" x14ac:dyDescent="0.25">
      <c r="A18" s="496"/>
      <c r="B18" s="2" t="s">
        <v>149</v>
      </c>
      <c r="C18" s="10">
        <v>1</v>
      </c>
      <c r="D18" s="315"/>
      <c r="F18" s="24"/>
    </row>
    <row r="19" spans="1:6" ht="30" x14ac:dyDescent="0.25">
      <c r="A19" s="496"/>
      <c r="B19" s="2" t="s">
        <v>150</v>
      </c>
      <c r="C19" s="10">
        <v>2</v>
      </c>
      <c r="D19" s="315"/>
      <c r="F19" s="24"/>
    </row>
    <row r="20" spans="1:6" ht="45" thickBot="1" x14ac:dyDescent="0.3">
      <c r="A20" s="497"/>
      <c r="B20" s="7" t="s">
        <v>151</v>
      </c>
      <c r="C20" s="9">
        <v>3</v>
      </c>
      <c r="D20" s="316"/>
      <c r="F20" s="24"/>
    </row>
    <row r="21" spans="1:6" x14ac:dyDescent="0.25">
      <c r="A21" s="282" t="s">
        <v>152</v>
      </c>
      <c r="B21" s="3" t="s">
        <v>42</v>
      </c>
      <c r="C21" s="8">
        <v>0</v>
      </c>
      <c r="D21" s="314"/>
      <c r="F21" s="24"/>
    </row>
    <row r="22" spans="1:6" ht="45" x14ac:dyDescent="0.25">
      <c r="A22" s="496"/>
      <c r="B22" s="2" t="s">
        <v>153</v>
      </c>
      <c r="C22" s="10">
        <v>1</v>
      </c>
      <c r="D22" s="315"/>
      <c r="F22" s="24"/>
    </row>
    <row r="23" spans="1:6" ht="45" x14ac:dyDescent="0.25">
      <c r="A23" s="496"/>
      <c r="B23" s="2" t="s">
        <v>154</v>
      </c>
      <c r="C23" s="10">
        <v>2</v>
      </c>
      <c r="D23" s="315"/>
      <c r="F23" s="24"/>
    </row>
    <row r="24" spans="1:6" ht="45.75" thickBot="1" x14ac:dyDescent="0.3">
      <c r="A24" s="497"/>
      <c r="B24" s="7" t="s">
        <v>155</v>
      </c>
      <c r="C24" s="9">
        <v>3</v>
      </c>
      <c r="D24" s="316"/>
      <c r="F24" s="24"/>
    </row>
    <row r="25" spans="1:6" ht="36.75" customHeight="1" x14ac:dyDescent="0.25">
      <c r="A25" s="282" t="s">
        <v>156</v>
      </c>
      <c r="B25" s="3" t="s">
        <v>42</v>
      </c>
      <c r="C25" s="8">
        <v>0</v>
      </c>
      <c r="D25" s="314"/>
      <c r="F25" s="25" t="s">
        <v>351</v>
      </c>
    </row>
    <row r="26" spans="1:6" ht="30" x14ac:dyDescent="0.25">
      <c r="A26" s="498"/>
      <c r="B26" s="2" t="s">
        <v>157</v>
      </c>
      <c r="C26" s="10">
        <v>1</v>
      </c>
      <c r="D26" s="315"/>
      <c r="F26" s="24"/>
    </row>
    <row r="27" spans="1:6" ht="45.75" thickBot="1" x14ac:dyDescent="0.3">
      <c r="A27" s="499"/>
      <c r="B27" s="5" t="s">
        <v>158</v>
      </c>
      <c r="C27" s="11">
        <v>2</v>
      </c>
      <c r="D27" s="316"/>
      <c r="F27" s="24"/>
    </row>
    <row r="28" spans="1:6" ht="15.75" thickBot="1" x14ac:dyDescent="0.3">
      <c r="A28" s="22"/>
      <c r="B28" s="12" t="s">
        <v>20</v>
      </c>
      <c r="C28" s="18">
        <f>C8+C12+C16+C20+C24+C27</f>
        <v>17</v>
      </c>
      <c r="D28" s="18">
        <f>IF(OR(D5=0),0,SUM(D5:D25))</f>
        <v>0</v>
      </c>
      <c r="F28" s="24"/>
    </row>
  </sheetData>
  <sheetProtection algorithmName="SHA-512" hashValue="tfEr8O2bruGYn+4sJNcfSBWyMw/AveQTXE/JHmUcc7b2kIdC9v0vDH0NdS67z1RwTlb0GR1kuIBxb9rmQm/ypg==" saltValue="ukvRNLzGgWsELFxxXIh5qg==" spinCount="100000" sheet="1" objects="1" scenarios="1"/>
  <protectedRanges>
    <protectedRange sqref="D1:D27" name="Диапазон1"/>
  </protectedRanges>
  <mergeCells count="16">
    <mergeCell ref="A21:A24"/>
    <mergeCell ref="A25:A27"/>
    <mergeCell ref="A9:A12"/>
    <mergeCell ref="A13:A16"/>
    <mergeCell ref="D1:D4"/>
    <mergeCell ref="D5:D8"/>
    <mergeCell ref="D9:D12"/>
    <mergeCell ref="D13:D16"/>
    <mergeCell ref="D17:D20"/>
    <mergeCell ref="D21:D24"/>
    <mergeCell ref="D25:D27"/>
    <mergeCell ref="A1:C1"/>
    <mergeCell ref="A2:C2"/>
    <mergeCell ref="A3:C3"/>
    <mergeCell ref="A5:A8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Образовательный процесс</vt:lpstr>
      <vt:lpstr>ВСОКО</vt:lpstr>
      <vt:lpstr>Образовательные интересы</vt:lpstr>
      <vt:lpstr>Инклюзивное образование</vt:lpstr>
      <vt:lpstr>ИТОГ "Знание"</vt:lpstr>
      <vt:lpstr>Здоровьесберегающая среда</vt:lpstr>
      <vt:lpstr>Физ-ра спорт</vt:lpstr>
      <vt:lpstr>ИТОГ "ЗДОРОВЬЕ"</vt:lpstr>
      <vt:lpstr>Развитие талантов</vt:lpstr>
      <vt:lpstr>ШТО</vt:lpstr>
      <vt:lpstr>ИТОГ "ТВОРЧЕСТВО"</vt:lpstr>
      <vt:lpstr>Воспитательная деятельность</vt:lpstr>
      <vt:lpstr>Самоуправление волонтерство</vt:lpstr>
      <vt:lpstr>ИТОГ "ВОСПИТАНИЕ"</vt:lpstr>
      <vt:lpstr>Профориентация</vt:lpstr>
      <vt:lpstr>ИТОГ "Профориентация"</vt:lpstr>
      <vt:lpstr>Условия труда</vt:lpstr>
      <vt:lpstr>МС и наставничество</vt:lpstr>
      <vt:lpstr>ПК</vt:lpstr>
      <vt:lpstr>ИТОГ«Учитель.Школьная команда»</vt:lpstr>
      <vt:lpstr>Школьный климат</vt:lpstr>
      <vt:lpstr>ИТОГ "Школьный климат"</vt:lpstr>
      <vt:lpstr>ЦОС</vt:lpstr>
      <vt:lpstr>Пространство и ШПД</vt:lpstr>
      <vt:lpstr>ГОУ</vt:lpstr>
      <vt:lpstr>ИТОГ "Образовательная среда"</vt:lpstr>
      <vt:lpstr>ИТОГОВАЯ ДИАГРАМА</vt:lpstr>
      <vt:lpstr>Уровни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Лужецкая И.Г.</dc:creator>
  <cp:lastModifiedBy>КальсинДВ</cp:lastModifiedBy>
  <dcterms:created xsi:type="dcterms:W3CDTF">2023-06-05T08:02:06Z</dcterms:created>
  <dcterms:modified xsi:type="dcterms:W3CDTF">2024-06-06T13:50:35Z</dcterms:modified>
</cp:coreProperties>
</file>