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ШМП\2024.06.06 Исправленные\pass\"/>
    </mc:Choice>
  </mc:AlternateContent>
  <xr:revisionPtr revIDLastSave="0" documentId="13_ncr:1_{CF4A45AA-360B-4957-9C91-EE36C29A3FBC}" xr6:coauthVersionLast="47" xr6:coauthVersionMax="47" xr10:uidLastSave="{00000000-0000-0000-0000-000000000000}"/>
  <bookViews>
    <workbookView xWindow="-120" yWindow="-120" windowWidth="29040" windowHeight="15990" tabRatio="921" firstSheet="16" xr2:uid="{00000000-000D-0000-FFFF-FFFF00000000}"/>
  </bookViews>
  <sheets>
    <sheet name="Образовательный процесс" sheetId="1" r:id="rId1"/>
    <sheet name="ВСОКО" sheetId="2" r:id="rId2"/>
    <sheet name="Образовательные интересы" sheetId="3" r:id="rId3"/>
    <sheet name="Инклюзивное образование" sheetId="4" r:id="rId4"/>
    <sheet name="ИТОГ &quot;Знание&quot;" sheetId="21" r:id="rId5"/>
    <sheet name="Здоровьесберегающая среда" sheetId="5" r:id="rId6"/>
    <sheet name="Физ-ра спорт" sheetId="6" r:id="rId7"/>
    <sheet name="ИТОГ &quot;ЗДОРОВЬЕ&quot;" sheetId="24" r:id="rId8"/>
    <sheet name="Развитие талантов" sheetId="7" r:id="rId9"/>
    <sheet name="ШТО" sheetId="8" r:id="rId10"/>
    <sheet name="ИТОГ &quot;ТВОРЧЕСТВО&quot;" sheetId="25" r:id="rId11"/>
    <sheet name="Воспитательная деятельность" sheetId="9" r:id="rId12"/>
    <sheet name="Самоуправление волонтерство" sheetId="10" r:id="rId13"/>
    <sheet name="ИТОГ &quot;ВОСПИТАНИЕ&quot;" sheetId="26" r:id="rId14"/>
    <sheet name="Профориентация" sheetId="11" r:id="rId15"/>
    <sheet name="ИТОГ &quot;Профориентация&quot;" sheetId="27" r:id="rId16"/>
    <sheet name="Условия труда" sheetId="12" r:id="rId17"/>
    <sheet name="МС и наставничество" sheetId="13" r:id="rId18"/>
    <sheet name="ПК" sheetId="14" r:id="rId19"/>
    <sheet name="ИТОГ«Учитель.Школьная команда»" sheetId="29" r:id="rId20"/>
    <sheet name="Школьный климат" sheetId="15" r:id="rId21"/>
    <sheet name="ИТОГ &quot;Школьный климат&quot;" sheetId="28" r:id="rId22"/>
    <sheet name="ЦОС" sheetId="16" r:id="rId23"/>
    <sheet name="Пространство и ШПД" sheetId="18" r:id="rId24"/>
    <sheet name="ГОУ" sheetId="19" r:id="rId25"/>
    <sheet name="ИТОГ &quot;Образовательная среда&quot;" sheetId="30" r:id="rId26"/>
    <sheet name="ИТОГОВАЯ ДИАГРАМА" sheetId="31" r:id="rId27"/>
    <sheet name="Уровни" sheetId="17" r:id="rId28"/>
    <sheet name="ИТОГ" sheetId="20" r:id="rId29"/>
  </sheets>
  <definedNames>
    <definedName name="_xlnm._FilterDatabase" localSheetId="13" hidden="1">'ИТОГ "ВОСПИТАНИЕ"'!$A$2:$AA$229</definedName>
    <definedName name="_xlnm._FilterDatabase" localSheetId="7" hidden="1">'ИТОГ "ЗДОРОВЬЕ"'!$A$2:$X$169</definedName>
    <definedName name="_xlnm._FilterDatabase" localSheetId="4" hidden="1">'ИТОГ "Знание"'!$A$2:$I$303</definedName>
    <definedName name="_xlnm._FilterDatabase" localSheetId="25" hidden="1">'ИТОГ "Образовательная среда"'!$A$2:$X$313</definedName>
    <definedName name="_xlnm._FilterDatabase" localSheetId="15" hidden="1">'ИТОГ "Профориентация"'!$A$2:$AA$136</definedName>
    <definedName name="_xlnm._FilterDatabase" localSheetId="10" hidden="1">'ИТОГ "ТВОРЧЕСТВО"'!$A$2:$X$313</definedName>
    <definedName name="_xlnm._FilterDatabase" localSheetId="21" hidden="1">'ИТОГ "Школьный климат"'!$A$2:$W$172</definedName>
    <definedName name="_xlnm._FilterDatabase" localSheetId="19" hidden="1">'ИТОГ«Учитель.Школьная команда»'!$A$2:$Y$134</definedName>
    <definedName name="Index_Sheet_Kutoo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28" l="1"/>
  <c r="C37" i="15"/>
  <c r="N4" i="29"/>
  <c r="D19" i="13"/>
  <c r="D19" i="10"/>
  <c r="D27" i="9"/>
  <c r="D26" i="6"/>
  <c r="D16" i="5"/>
  <c r="D20" i="4"/>
  <c r="N3" i="21"/>
  <c r="D91" i="29"/>
  <c r="C32" i="14"/>
  <c r="C20" i="4"/>
  <c r="L8" i="29" l="1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D121" i="29"/>
  <c r="Y7" i="29" s="1"/>
  <c r="D106" i="29"/>
  <c r="X7" i="29" s="1"/>
  <c r="D97" i="29"/>
  <c r="W7" i="29" s="1"/>
  <c r="V7" i="29"/>
  <c r="D85" i="29"/>
  <c r="U7" i="29" s="1"/>
  <c r="D79" i="29"/>
  <c r="T7" i="29" s="1"/>
  <c r="D73" i="29"/>
  <c r="S7" i="29" s="1"/>
  <c r="D67" i="29"/>
  <c r="R7" i="29" s="1"/>
  <c r="D61" i="29"/>
  <c r="Q7" i="29" s="1"/>
  <c r="D52" i="29"/>
  <c r="P7" i="29" s="1"/>
  <c r="D46" i="29"/>
  <c r="O7" i="29" s="1"/>
  <c r="D34" i="29"/>
  <c r="N7" i="29" s="1"/>
  <c r="D22" i="29"/>
  <c r="D4" i="29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D287" i="21"/>
  <c r="AE6" i="21" s="1"/>
  <c r="D296" i="21"/>
  <c r="AF6" i="21" s="1"/>
  <c r="D276" i="21"/>
  <c r="AD6" i="21" s="1"/>
  <c r="D264" i="21"/>
  <c r="D258" i="21"/>
  <c r="AB6" i="21" s="1"/>
  <c r="D246" i="21"/>
  <c r="AA6" i="21" s="1"/>
  <c r="D234" i="21"/>
  <c r="Z6" i="21" s="1"/>
  <c r="D222" i="21"/>
  <c r="Y6" i="21" s="1"/>
  <c r="D208" i="21"/>
  <c r="X6" i="21" s="1"/>
  <c r="D194" i="21"/>
  <c r="W6" i="21" s="1"/>
  <c r="D177" i="21"/>
  <c r="V6" i="21" s="1"/>
  <c r="D165" i="21"/>
  <c r="U6" i="21" s="1"/>
  <c r="D160" i="21"/>
  <c r="T6" i="21" s="1"/>
  <c r="D148" i="21"/>
  <c r="S6" i="21" s="1"/>
  <c r="D131" i="21"/>
  <c r="R6" i="21" s="1"/>
  <c r="D101" i="21"/>
  <c r="Q6" i="21" s="1"/>
  <c r="D87" i="21"/>
  <c r="P6" i="21" s="1"/>
  <c r="D69" i="21"/>
  <c r="O6" i="21" s="1"/>
  <c r="D63" i="21"/>
  <c r="N6" i="21" s="1"/>
  <c r="D33" i="21"/>
  <c r="M6" i="21" s="1"/>
  <c r="D3" i="21"/>
  <c r="L6" i="21" s="1"/>
  <c r="D28" i="7"/>
  <c r="L7" i="29" l="1"/>
  <c r="L4" i="29"/>
  <c r="AC6" i="21"/>
  <c r="L3" i="21"/>
  <c r="M7" i="29"/>
  <c r="D9" i="19"/>
  <c r="B27" i="20" s="1"/>
  <c r="D11" i="18"/>
  <c r="B26" i="20" s="1"/>
  <c r="D26" i="16"/>
  <c r="B25" i="20" s="1"/>
  <c r="B9" i="20"/>
  <c r="B11" i="20"/>
  <c r="L7" i="30"/>
  <c r="M7" i="30"/>
  <c r="N7" i="30"/>
  <c r="O7" i="30"/>
  <c r="P7" i="30"/>
  <c r="Q7" i="30"/>
  <c r="R7" i="30"/>
  <c r="S7" i="30"/>
  <c r="T7" i="30"/>
  <c r="U7" i="30"/>
  <c r="V7" i="30"/>
  <c r="W7" i="30"/>
  <c r="N3" i="30"/>
  <c r="L7" i="27"/>
  <c r="M7" i="27"/>
  <c r="N7" i="27"/>
  <c r="O7" i="27"/>
  <c r="P7" i="27"/>
  <c r="Q7" i="27"/>
  <c r="R7" i="27"/>
  <c r="S7" i="27"/>
  <c r="T7" i="27"/>
  <c r="U7" i="27"/>
  <c r="V7" i="27"/>
  <c r="W7" i="27"/>
  <c r="X7" i="27"/>
  <c r="Y7" i="27"/>
  <c r="N3" i="27"/>
  <c r="L6" i="26"/>
  <c r="M6" i="26"/>
  <c r="N6" i="26"/>
  <c r="O6" i="26"/>
  <c r="P6" i="26"/>
  <c r="Q6" i="26"/>
  <c r="R6" i="26"/>
  <c r="S6" i="26"/>
  <c r="T6" i="26"/>
  <c r="U6" i="26"/>
  <c r="V6" i="26"/>
  <c r="W6" i="26"/>
  <c r="X6" i="26"/>
  <c r="Y6" i="26"/>
  <c r="Z6" i="26"/>
  <c r="AA6" i="26"/>
  <c r="N2" i="26"/>
  <c r="D3" i="25"/>
  <c r="D36" i="25"/>
  <c r="M6" i="25" s="1"/>
  <c r="D60" i="25"/>
  <c r="N6" i="25" s="1"/>
  <c r="D87" i="25"/>
  <c r="O6" i="25" s="1"/>
  <c r="D117" i="25"/>
  <c r="P6" i="25" s="1"/>
  <c r="D138" i="25"/>
  <c r="Q6" i="25" s="1"/>
  <c r="D156" i="25"/>
  <c r="R6" i="25" s="1"/>
  <c r="D174" i="25"/>
  <c r="S6" i="25" s="1"/>
  <c r="D204" i="25"/>
  <c r="T6" i="25" s="1"/>
  <c r="D234" i="25"/>
  <c r="U6" i="25" s="1"/>
  <c r="D258" i="25"/>
  <c r="V6" i="25" s="1"/>
  <c r="D273" i="25"/>
  <c r="W6" i="25" s="1"/>
  <c r="D294" i="25"/>
  <c r="X6" i="25" s="1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N3" i="25"/>
  <c r="L7" i="24"/>
  <c r="M7" i="24"/>
  <c r="N7" i="24"/>
  <c r="O7" i="24"/>
  <c r="P7" i="24"/>
  <c r="Q7" i="24"/>
  <c r="R7" i="24"/>
  <c r="S7" i="24"/>
  <c r="T7" i="24"/>
  <c r="U7" i="24"/>
  <c r="N3" i="24"/>
  <c r="D147" i="24"/>
  <c r="U6" i="24" s="1"/>
  <c r="D126" i="24"/>
  <c r="T6" i="24" s="1"/>
  <c r="D105" i="24"/>
  <c r="S6" i="24" s="1"/>
  <c r="D90" i="24"/>
  <c r="R6" i="24" s="1"/>
  <c r="D69" i="24"/>
  <c r="Q6" i="24" s="1"/>
  <c r="D54" i="24"/>
  <c r="P6" i="24" s="1"/>
  <c r="D39" i="24"/>
  <c r="O6" i="24" s="1"/>
  <c r="D27" i="24"/>
  <c r="N6" i="24" s="1"/>
  <c r="D18" i="24"/>
  <c r="M6" i="24" s="1"/>
  <c r="D3" i="24"/>
  <c r="L6" i="24" s="1"/>
  <c r="Q7" i="28"/>
  <c r="M7" i="28"/>
  <c r="P7" i="28"/>
  <c r="O7" i="28"/>
  <c r="N7" i="28"/>
  <c r="R7" i="28"/>
  <c r="S7" i="28"/>
  <c r="T7" i="28"/>
  <c r="U7" i="28"/>
  <c r="V7" i="28"/>
  <c r="W7" i="28"/>
  <c r="L7" i="28"/>
  <c r="D37" i="15"/>
  <c r="B23" i="20" s="1"/>
  <c r="B22" i="20" s="1"/>
  <c r="D291" i="30"/>
  <c r="W6" i="30" s="1"/>
  <c r="D279" i="30"/>
  <c r="V6" i="30" s="1"/>
  <c r="D243" i="30"/>
  <c r="U6" i="30" s="1"/>
  <c r="D204" i="30"/>
  <c r="T6" i="30" s="1"/>
  <c r="D189" i="30"/>
  <c r="S6" i="30" s="1"/>
  <c r="D180" i="30"/>
  <c r="R6" i="30" s="1"/>
  <c r="D141" i="30"/>
  <c r="Q6" i="30" s="1"/>
  <c r="D96" i="30"/>
  <c r="P6" i="30" s="1"/>
  <c r="D66" i="30"/>
  <c r="O6" i="30" s="1"/>
  <c r="D48" i="30"/>
  <c r="N6" i="30" s="1"/>
  <c r="D30" i="30"/>
  <c r="D3" i="30"/>
  <c r="L6" i="30" s="1"/>
  <c r="D138" i="28"/>
  <c r="W6" i="28" s="1"/>
  <c r="D120" i="28"/>
  <c r="V6" i="28" s="1"/>
  <c r="D111" i="28"/>
  <c r="U6" i="28" s="1"/>
  <c r="D99" i="28"/>
  <c r="T6" i="28" s="1"/>
  <c r="D93" i="28"/>
  <c r="S6" i="28" s="1"/>
  <c r="D51" i="28"/>
  <c r="R6" i="28" s="1"/>
  <c r="D42" i="28"/>
  <c r="Q6" i="28" s="1"/>
  <c r="D36" i="28"/>
  <c r="P6" i="28" s="1"/>
  <c r="D30" i="28"/>
  <c r="O6" i="28" s="1"/>
  <c r="D18" i="28"/>
  <c r="N6" i="28" s="1"/>
  <c r="D9" i="28"/>
  <c r="M6" i="28" s="1"/>
  <c r="D3" i="28"/>
  <c r="L6" i="28" s="1"/>
  <c r="D129" i="27"/>
  <c r="Y6" i="27" s="1"/>
  <c r="D120" i="27"/>
  <c r="X6" i="27" s="1"/>
  <c r="D114" i="27"/>
  <c r="W6" i="27" s="1"/>
  <c r="D102" i="27"/>
  <c r="V6" i="27" s="1"/>
  <c r="D93" i="27"/>
  <c r="U6" i="27" s="1"/>
  <c r="D81" i="27"/>
  <c r="T6" i="27" s="1"/>
  <c r="D72" i="27"/>
  <c r="S6" i="27" s="1"/>
  <c r="D60" i="27"/>
  <c r="R6" i="27" s="1"/>
  <c r="D54" i="27"/>
  <c r="Q6" i="27" s="1"/>
  <c r="D45" i="27"/>
  <c r="P6" i="27" s="1"/>
  <c r="D30" i="27"/>
  <c r="O6" i="27" s="1"/>
  <c r="D21" i="27"/>
  <c r="N6" i="27" s="1"/>
  <c r="D15" i="27"/>
  <c r="M6" i="27" s="1"/>
  <c r="D3" i="27"/>
  <c r="L6" i="27" s="1"/>
  <c r="D213" i="26"/>
  <c r="AA5" i="26" s="1"/>
  <c r="D201" i="26"/>
  <c r="Z5" i="26" s="1"/>
  <c r="D189" i="26"/>
  <c r="Y5" i="26" s="1"/>
  <c r="D174" i="26"/>
  <c r="X5" i="26" s="1"/>
  <c r="D162" i="26"/>
  <c r="W5" i="26" s="1"/>
  <c r="D153" i="26"/>
  <c r="V5" i="26" s="1"/>
  <c r="D141" i="26"/>
  <c r="U5" i="26" s="1"/>
  <c r="D120" i="26"/>
  <c r="T5" i="26" s="1"/>
  <c r="D99" i="26"/>
  <c r="S5" i="26" s="1"/>
  <c r="D90" i="26"/>
  <c r="R5" i="26" s="1"/>
  <c r="D66" i="26"/>
  <c r="Q5" i="26" s="1"/>
  <c r="D60" i="26"/>
  <c r="P5" i="26" s="1"/>
  <c r="D42" i="26"/>
  <c r="O5" i="26" s="1"/>
  <c r="D21" i="26"/>
  <c r="N5" i="26" s="1"/>
  <c r="D15" i="26"/>
  <c r="M5" i="26" s="1"/>
  <c r="D3" i="26"/>
  <c r="L5" i="26" s="1"/>
  <c r="D32" i="14"/>
  <c r="B14" i="20"/>
  <c r="B20" i="20"/>
  <c r="D9" i="12"/>
  <c r="B19" i="20" s="1"/>
  <c r="D33" i="11"/>
  <c r="B17" i="20" s="1"/>
  <c r="B16" i="20" s="1"/>
  <c r="B15" i="20"/>
  <c r="D24" i="8"/>
  <c r="B12" i="20" s="1"/>
  <c r="B8" i="20"/>
  <c r="B6" i="20"/>
  <c r="D19" i="3"/>
  <c r="B5" i="20" s="1"/>
  <c r="D22" i="2"/>
  <c r="B4" i="20" s="1"/>
  <c r="D22" i="1"/>
  <c r="B3" i="20" s="1"/>
  <c r="C26" i="16"/>
  <c r="D33" i="17"/>
  <c r="B32" i="17"/>
  <c r="B25" i="17"/>
  <c r="D23" i="17"/>
  <c r="D19" i="17"/>
  <c r="B21" i="17"/>
  <c r="C9" i="19"/>
  <c r="C11" i="18"/>
  <c r="K3" i="28"/>
  <c r="K3" i="30" l="1"/>
  <c r="O3" i="28"/>
  <c r="I4" i="31" s="1"/>
  <c r="L3" i="25"/>
  <c r="L3" i="28"/>
  <c r="M3" i="28" s="1"/>
  <c r="I3" i="31" s="1"/>
  <c r="L6" i="25"/>
  <c r="L3" i="30"/>
  <c r="M3" i="30" s="1"/>
  <c r="J3" i="31" s="1"/>
  <c r="M6" i="30"/>
  <c r="O3" i="30"/>
  <c r="J4" i="31" s="1"/>
  <c r="L3" i="27"/>
  <c r="L2" i="26"/>
  <c r="L3" i="24"/>
  <c r="B24" i="20"/>
  <c r="B13" i="20"/>
  <c r="B10" i="20"/>
  <c r="B7" i="20"/>
  <c r="B2" i="20"/>
  <c r="C19" i="13"/>
  <c r="C9" i="12"/>
  <c r="K4" i="29" s="1"/>
  <c r="O4" i="29" l="1"/>
  <c r="H4" i="31" s="1"/>
  <c r="M4" i="29"/>
  <c r="H3" i="31" s="1"/>
  <c r="C33" i="11"/>
  <c r="K3" i="27" s="1"/>
  <c r="O3" i="27" s="1"/>
  <c r="G4" i="31" s="1"/>
  <c r="C19" i="10"/>
  <c r="C27" i="9"/>
  <c r="K2" i="26" s="1"/>
  <c r="O2" i="26" s="1"/>
  <c r="F4" i="31" s="1"/>
  <c r="C24" i="8"/>
  <c r="C28" i="7"/>
  <c r="K3" i="25" s="1"/>
  <c r="O3" i="25" s="1"/>
  <c r="E4" i="31" s="1"/>
  <c r="C26" i="6"/>
  <c r="C16" i="5"/>
  <c r="C22" i="1"/>
  <c r="C22" i="2"/>
  <c r="C19" i="3"/>
  <c r="K3" i="21"/>
  <c r="B21" i="20"/>
  <c r="B18" i="20" s="1"/>
  <c r="B28" i="20" s="1"/>
  <c r="M3" i="27" l="1"/>
  <c r="G3" i="31" s="1"/>
  <c r="K3" i="24"/>
  <c r="O3" i="24" s="1"/>
  <c r="D4" i="31" s="1"/>
  <c r="M3" i="25"/>
  <c r="E3" i="31" s="1"/>
  <c r="M2" i="26"/>
  <c r="F3" i="31" s="1"/>
  <c r="O3" i="21"/>
  <c r="C4" i="31" s="1"/>
  <c r="M3" i="21"/>
  <c r="C3" i="31" s="1"/>
  <c r="M3" i="24" l="1"/>
  <c r="D3" i="31" s="1"/>
</calcChain>
</file>

<file path=xl/sharedStrings.xml><?xml version="1.0" encoding="utf-8"?>
<sst xmlns="http://schemas.openxmlformats.org/spreadsheetml/2006/main" count="4100" uniqueCount="1319">
  <si>
    <t>Показатели оценивания</t>
  </si>
  <si>
    <t>Значение показателя</t>
  </si>
  <si>
    <t>Балльная оценка</t>
  </si>
  <si>
    <t>Магистральное направление «Знание»</t>
  </si>
  <si>
    <t>Образовательный процесс</t>
  </si>
  <si>
    <t>не реализуется профильное обучение</t>
  </si>
  <si>
    <t>не реализуется</t>
  </si>
  <si>
    <t>Обеспеченность учебниками и учебными пособиями</t>
  </si>
  <si>
    <t>не обеспечено учебниками в полном объеме</t>
  </si>
  <si>
    <t>обеспечено учебниками в полном объеме</t>
  </si>
  <si>
    <t>не предусмотрено</t>
  </si>
  <si>
    <t>предусмотрено</t>
  </si>
  <si>
    <t>Углубленное изучение отдельных предметов</t>
  </si>
  <si>
    <t>не реализуется углубленное изучение отдельных предметов</t>
  </si>
  <si>
    <t>обучающиеся не участвуют вреализации проектной и/или исследовательской деятельности</t>
  </si>
  <si>
    <t>обучающиеся участвуют в реализации проектной и/или исследовательской деятельности</t>
  </si>
  <si>
    <t>реализация 1 профиля или 1 индивидуального учебного плана</t>
  </si>
  <si>
    <t>НОВАЯ ВЕРСИЯ ДИАГНОСТИКИ</t>
  </si>
  <si>
    <t>100% учителей используют программы учебных предметов, содержание и планируемые результаты которых не ниже соответствующих содержания и планируемых результатов федеральных рабочих программ учебных предметов</t>
  </si>
  <si>
    <t>обеспечено учебниками и учебными пособиями в полном объеме</t>
  </si>
  <si>
    <t>углубленное изучение одного или более предметов реализуется не менее чем в одном классе одной изпараллелей со 2 по 9 класс</t>
  </si>
  <si>
    <t>углубленное изучение одного или более предметов реализуется не менее чем в одном классе в двух параллелях со 2 по 9 класс</t>
  </si>
  <si>
    <t>углубленное изучение одного или более предметов реализуется не менее чем в одном классе в трех и более параллелях со 2 по 9 класс</t>
  </si>
  <si>
    <t>максимальное значение</t>
  </si>
  <si>
    <t>Пункты по разделу, которые были в предыдущей версии</t>
  </si>
  <si>
    <t>Реализация единых рабочих программ по учебным предметам, 1-11 классы</t>
  </si>
  <si>
    <t>Реализация единого календарно-тематического планирования</t>
  </si>
  <si>
    <t>Реализация рабочих программ по внеурочной деятельности, рассчитанных на    </t>
  </si>
  <si>
    <r>
      <t>Реализация учебно- исследовательской и проектной деятельности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</si>
  <si>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t>нет</t>
  </si>
  <si>
    <t>да</t>
  </si>
  <si>
    <t>отсутствие выпускников 11 класса, не получивших аттестаты о среднем общем образовании</t>
  </si>
  <si>
    <t>Функционирование объективной внутренней системы оценки качества образования</t>
  </si>
  <si>
    <r>
      <t xml:space="preserve"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</si>
  <si>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учителей и членов управленческой команды школы соблюдают требования локального акта,регламентирующего формы, порядок, периодичность текущего контроля успеваемости и промежуточной аттестации обучающихся</t>
  </si>
  <si>
    <r>
      <t xml:space="preserve">Реализация и соблюдение требований локального акта, регламентирующего внутреннюю систему оценки качества образования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</si>
  <si>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учителей и членов управленческой команды школы соблюдают требования локального акта, регламентирующег овнутреннюю систему оценки качества образования</t>
  </si>
  <si>
    <t>Планирование оценочных процедур с учетом графиков проведения федеральных и региональных (при наличии) оценочных процедур 
(сводный график оценочных процедур размещен на официальном сайте школы)</t>
  </si>
  <si>
    <r>
      <rPr>
        <b/>
        <sz val="11"/>
        <color theme="1"/>
        <rFont val="Times New Roman"/>
        <family val="1"/>
        <charset val="204"/>
      </rPr>
      <t>наличие</t>
    </r>
    <r>
      <rPr>
        <sz val="11"/>
        <color theme="1"/>
        <rFont val="Times New Roman"/>
        <family val="1"/>
        <charset val="204"/>
      </rPr>
      <t xml:space="preserve"> выпускников 11 класса, получивших медаль «За особые успехи в учении», которые набрали по одному из предметов ЕГЭ </t>
    </r>
    <r>
      <rPr>
        <b/>
        <sz val="11"/>
        <color theme="1"/>
        <rFont val="Times New Roman"/>
        <family val="1"/>
        <charset val="204"/>
      </rPr>
      <t>менее 70 баллов</t>
    </r>
  </si>
  <si>
    <r>
      <rPr>
        <b/>
        <sz val="11"/>
        <color theme="1"/>
        <rFont val="Times New Roman"/>
        <family val="1"/>
        <charset val="204"/>
      </rPr>
      <t>отсутствие</t>
    </r>
    <r>
      <rPr>
        <sz val="11"/>
        <color theme="1"/>
        <rFont val="Times New Roman"/>
        <family val="1"/>
        <charset val="204"/>
      </rPr>
      <t xml:space="preserve"> выпускников 11 класса, получивших медаль «За особые успехи в учении»,которые набрали по одному из предметов ЕГЭ </t>
    </r>
    <r>
      <rPr>
        <b/>
        <sz val="11"/>
        <color theme="1"/>
        <rFont val="Times New Roman"/>
        <family val="1"/>
        <charset val="204"/>
      </rPr>
      <t>менее 70 баллов</t>
    </r>
  </si>
  <si>
    <r>
      <t>Образовательная организация не входит в перечень образовательных организаций с</t>
    </r>
    <r>
      <rPr>
        <b/>
        <sz val="11"/>
        <color theme="1"/>
        <rFont val="Times New Roman"/>
        <family val="1"/>
        <charset val="204"/>
      </rPr>
      <t xml:space="preserve"> признаками необъективных результатов</t>
    </r>
  </si>
  <si>
    <r>
      <t>образовательная организация</t>
    </r>
    <r>
      <rPr>
        <b/>
        <sz val="11"/>
        <color theme="1"/>
        <rFont val="Times New Roman"/>
        <family val="1"/>
        <charset val="204"/>
      </rPr>
      <t xml:space="preserve"> входит в перечень</t>
    </r>
    <r>
      <rPr>
        <sz val="11"/>
        <color theme="1"/>
        <rFont val="Times New Roman"/>
        <family val="1"/>
        <charset val="204"/>
      </rPr>
      <t xml:space="preserve"> образовательных организаций с признаками необъективных результатов</t>
    </r>
  </si>
  <si>
    <r>
      <t>образовательная организация</t>
    </r>
    <r>
      <rPr>
        <b/>
        <sz val="11"/>
        <color theme="1"/>
        <rFont val="Times New Roman"/>
        <family val="1"/>
        <charset val="204"/>
      </rPr>
      <t xml:space="preserve"> не входит в перечень</t>
    </r>
    <r>
      <rPr>
        <sz val="11"/>
        <color theme="1"/>
        <rFont val="Times New Roman"/>
        <family val="1"/>
        <charset val="204"/>
      </rPr>
      <t xml:space="preserve"> образовательных организаций с признаками необъективных результатов </t>
    </r>
    <r>
      <rPr>
        <b/>
        <sz val="11"/>
        <color theme="1"/>
        <rFont val="Times New Roman"/>
        <family val="1"/>
        <charset val="204"/>
      </rPr>
      <t>по итогам предыдущего учебного года</t>
    </r>
  </si>
  <si>
    <r>
      <t xml:space="preserve">образовательная организация не </t>
    </r>
    <r>
      <rPr>
        <b/>
        <sz val="11"/>
        <color theme="1"/>
        <rFont val="Times New Roman"/>
        <family val="1"/>
        <charset val="204"/>
      </rPr>
      <t>входит в перечень</t>
    </r>
    <r>
      <rPr>
        <sz val="11"/>
        <color theme="1"/>
        <rFont val="Times New Roman"/>
        <family val="1"/>
        <charset val="204"/>
      </rPr>
      <t xml:space="preserve">образовательных организаций с признаками необъективных результатов </t>
    </r>
    <r>
      <rPr>
        <b/>
        <sz val="11"/>
        <color theme="1"/>
        <rFont val="Times New Roman"/>
        <family val="1"/>
        <charset val="204"/>
      </rPr>
      <t>по итогам двух предыдущих учебных годов</t>
    </r>
  </si>
  <si>
    <t>Отсутствие выпускников 9 класса, не получивших аттестаты об основном общем образовании, в общей численности выпускников 9 класса (за предыдущий учебный год)</t>
  </si>
  <si>
    <t>наличие выпускников 9 класса, не получивших аттестаты об основном общем образовании</t>
  </si>
  <si>
    <t>отсутствие выпускников 9 класса, не получивших аттестаты об основном общем образовании</t>
  </si>
  <si>
    <t>Отсутствие выпускников 11 класса, не получивших аттестаты о среднем общем образовании, в общей численности выпускников 11 класса (за предыдущий учебный год)</t>
  </si>
  <si>
    <t>наличие выпускников 11 класса, не получивших аттестаты о среднем общем образовании</t>
  </si>
  <si>
    <t>Использование единой линейки учебников</t>
  </si>
  <si>
    <r>
      <rPr>
        <sz val="8"/>
        <color rgb="FF000000"/>
        <rFont val="Arial"/>
        <family val="2"/>
        <charset val="204"/>
      </rPr>
      <t>Реализация положения по внутренней системе оценки качества образования</t>
    </r>
  </si>
  <si>
    <r>
      <rPr>
        <sz val="8"/>
        <color rgb="FF000000"/>
        <rFont val="Arial"/>
        <family val="2"/>
        <charset val="204"/>
      </rPr>
      <t>Реализация единых рекомендаций по контрольным работам и домашним заданиям</t>
    </r>
  </si>
  <si>
    <t>Обеспечение удовлетворения образовательных интересов и потребностей обучающихся</t>
  </si>
  <si>
    <t>обучающимся обеспечено 10 часов еженедельных занятий внеурочной деятельностью</t>
  </si>
  <si>
    <t>отсутствие</t>
  </si>
  <si>
    <t>участие в муниципальном этапе</t>
  </si>
  <si>
    <t>участие в региональном этапе</t>
  </si>
  <si>
    <t>участие в заключительном этапе</t>
  </si>
  <si>
    <t>наличие</t>
  </si>
  <si>
    <t>обучающимся обеспечено менее 3 часов еженедельных занятий внеурочной деятельностью</t>
  </si>
  <si>
    <t>обучающимся обеспечено 3‒4 часа еженедельных занятий внеурочной деятельностью</t>
  </si>
  <si>
    <t>обучающимся обеспечено не менее 5‒9 часов еженедельных занятий внеурочной деятельностью</t>
  </si>
  <si>
    <r>
      <t xml:space="preserve">Реализация рабочих программ курсов внеурочной деятельности, в том числе курса «Разговоры о важном» </t>
    </r>
    <r>
      <rPr>
        <sz val="11"/>
        <color rgb="FFFF0000"/>
        <rFont val="Times New Roman"/>
        <family val="1"/>
        <charset val="204"/>
      </rPr>
      <t>(«критический» показатель)</t>
    </r>
  </si>
  <si>
    <t>Участие обучающихся во Всероссийской олимпиаде школьников</t>
  </si>
  <si>
    <t>Наличие победителей и призеров этапов Всероссийской олимпиады школьников</t>
  </si>
  <si>
    <t>наличие победителей и (или) призеров муниципального этапа Всероссийскойолимпиады школьников</t>
  </si>
  <si>
    <t>наличие победителей и (или) призеров регионального этапа Всероссийской олимпиады школьников</t>
  </si>
  <si>
    <t>наличие победителей и (или) призеров заключительного этапа Всероссийской олимпиады школьников</t>
  </si>
  <si>
    <t>Сетевая форма реализации общеобразовательных программ (наличие договора(-ов) о сетевой форме реализации общеобразовательных программ; наличие общеобразовательных программ, реализуемых в сетевой форме)</t>
  </si>
  <si>
    <t>не осуществляется сетевая форма реализации общеобразовательных программ</t>
  </si>
  <si>
    <t>осуществляется сетевая форма реализации общеобразовательных программ</t>
  </si>
  <si>
    <t>отсутствие или в процессе разработки</t>
  </si>
  <si>
    <t>разработана, готовы приступить к реализации</t>
  </si>
  <si>
    <t>реализация в течение 1 года и менее</t>
  </si>
  <si>
    <t>реализация в течение 2 и более лет</t>
  </si>
  <si>
    <t>не обеспечено</t>
  </si>
  <si>
    <t>не проводится</t>
  </si>
  <si>
    <t>Обеспечение условий для организации образования обучающихся с ограниченными возможностями здоровья (далее – ОВЗ), с инвалидностью</t>
  </si>
  <si>
    <t>Функционирование школы полного дня, включая организацию внеурочной деятельности и дополнительного образования</t>
  </si>
  <si>
    <t>Реализация методических рекомендаций по применению сетевой формы реализации образовательных программ</t>
  </si>
  <si>
    <t>Участие обучающихся в конкурсах, фестивалях, олимпиадах, конференциях (участие и победа на всероссийском уровне во всероссийских конкурсах, фестивалях, олимпиадах; участие в конференциях)</t>
  </si>
  <si>
    <t>Разработанность локальных актов (далее ‒ЛА) в части организации образования обучающихся с ОВЗ, с инвалидностью</t>
  </si>
  <si>
    <r>
      <t xml:space="preserve">данное направление деятельности </t>
    </r>
    <r>
      <rPr>
        <b/>
        <sz val="11"/>
        <color theme="1"/>
        <rFont val="Times New Roman"/>
        <family val="1"/>
        <charset val="204"/>
      </rPr>
      <t>не организовано</t>
    </r>
  </si>
  <si>
    <r>
      <rPr>
        <b/>
        <sz val="11"/>
        <color theme="1"/>
        <rFont val="Times New Roman"/>
        <family val="1"/>
        <charset val="204"/>
      </rPr>
      <t>информационный блок</t>
    </r>
    <r>
      <rPr>
        <sz val="11"/>
        <color theme="1"/>
        <rFont val="Times New Roman"/>
        <family val="1"/>
        <charset val="204"/>
      </rPr>
      <t xml:space="preserve"> на официальном сайте общеобразовательной организации (информация не обновляется или обновляется редко)</t>
    </r>
  </si>
  <si>
    <r>
      <rPr>
        <b/>
        <sz val="11"/>
        <color theme="1"/>
        <rFont val="Times New Roman"/>
        <family val="1"/>
        <charset val="204"/>
      </rPr>
      <t>отдельные публикации</t>
    </r>
    <r>
      <rPr>
        <sz val="11"/>
        <color theme="1"/>
        <rFont val="Times New Roman"/>
        <family val="1"/>
        <charset val="204"/>
      </rPr>
      <t xml:space="preserve"> на официальном сайте общеобразовательной организации</t>
    </r>
  </si>
  <si>
    <r>
      <t xml:space="preserve">информационный блок на официальном сайте общеобразовательной организации с </t>
    </r>
    <r>
      <rPr>
        <b/>
        <sz val="11"/>
        <color theme="1"/>
        <rFont val="Times New Roman"/>
        <family val="1"/>
        <charset val="204"/>
      </rPr>
      <t>регулярно обновляемой информацией</t>
    </r>
  </si>
  <si>
    <r>
      <rPr>
        <b/>
        <sz val="11"/>
        <color theme="1"/>
        <rFont val="Times New Roman"/>
        <family val="1"/>
        <charset val="204"/>
      </rPr>
      <t>отсутствие отдельных ЛА</t>
    </r>
    <r>
      <rPr>
        <sz val="11"/>
        <color theme="1"/>
        <rFont val="Times New Roman"/>
        <family val="1"/>
        <charset val="204"/>
      </rPr>
      <t xml:space="preserve"> и отсутствие </t>
    </r>
    <r>
      <rPr>
        <b/>
        <sz val="11"/>
        <color theme="1"/>
        <rFont val="Times New Roman"/>
        <family val="1"/>
        <charset val="204"/>
      </rPr>
      <t>указания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</t>
    </r>
  </si>
  <si>
    <r>
      <rPr>
        <b/>
        <sz val="11"/>
        <color theme="1"/>
        <rFont val="Times New Roman"/>
        <family val="1"/>
        <charset val="204"/>
      </rPr>
      <t>разработаны отдельные ЛА</t>
    </r>
    <r>
      <rPr>
        <sz val="11"/>
        <color theme="1"/>
        <rFont val="Times New Roman"/>
        <family val="1"/>
        <charset val="204"/>
      </rPr>
      <t xml:space="preserve">, или есть </t>
    </r>
    <r>
      <rPr>
        <b/>
        <sz val="11"/>
        <color theme="1"/>
        <rFont val="Times New Roman"/>
        <family val="1"/>
        <charset val="204"/>
      </rPr>
      <t>указание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 </t>
    </r>
    <r>
      <rPr>
        <b/>
        <sz val="11"/>
        <color theme="1"/>
        <rFont val="Times New Roman"/>
        <family val="1"/>
        <charset val="204"/>
      </rPr>
      <t>по отдельным вопросам</t>
    </r>
    <r>
      <rPr>
        <sz val="11"/>
        <color theme="1"/>
        <rFont val="Times New Roman"/>
        <family val="1"/>
        <charset val="204"/>
      </rPr>
      <t xml:space="preserve"> (не охватывает все вопросы организации образования обучающихся с ОВЗ, с инвалидностью)</t>
    </r>
  </si>
  <si>
    <r>
      <rPr>
        <b/>
        <sz val="11"/>
        <color theme="1"/>
        <rFont val="Times New Roman"/>
        <family val="1"/>
        <charset val="204"/>
      </rPr>
      <t>разработаны отдельные ЛА</t>
    </r>
    <r>
      <rPr>
        <sz val="11"/>
        <color theme="1"/>
        <rFont val="Times New Roman"/>
        <family val="1"/>
        <charset val="204"/>
      </rPr>
      <t xml:space="preserve">, или есть </t>
    </r>
    <r>
      <rPr>
        <b/>
        <sz val="11"/>
        <color theme="1"/>
        <rFont val="Times New Roman"/>
        <family val="1"/>
        <charset val="204"/>
      </rPr>
      <t>указание в общих ЛА</t>
    </r>
    <r>
      <rPr>
        <sz val="11"/>
        <color theme="1"/>
        <rFont val="Times New Roman"/>
        <family val="1"/>
        <charset val="204"/>
      </rPr>
      <t xml:space="preserve"> на особенности организации образования обучающихся с ОВЗ, с инвалидностью </t>
    </r>
    <r>
      <rPr>
        <b/>
        <sz val="11"/>
        <color theme="1"/>
        <rFont val="Times New Roman"/>
        <family val="1"/>
        <charset val="204"/>
      </rPr>
      <t>по всем вопросам</t>
    </r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</si>
  <si>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
и т. п.)</t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</si>
  <si>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 (за три последних года)</t>
  </si>
  <si>
    <t>менее 50% педагогических работников прошли обучение (за три последних года)</t>
  </si>
  <si>
    <t>не менее 50% педагогических работников прошли обучение (за три последних года)</t>
  </si>
  <si>
    <t>не менее 80% педагогических работников прошли обучение (за три последних года)</t>
  </si>
  <si>
    <t>100% педагогических работников прошли обучение (за три последних года)</t>
  </si>
  <si>
    <t>Реализация программы мероприятий по развитию инклюзивного образования</t>
  </si>
  <si>
    <t>Разработанность локальных нормативных актов по организации получения образования обучающимися с ОВЗ, с инвалидностью</t>
  </si>
  <si>
    <t>Обеспечение информационной открытости содержания инклюзивного образования</t>
  </si>
  <si>
    <t>Создание условий для повышения квалификации и переподготовки педагогических работников по  организации получения образования обучающимися с ОВЗ, с инвалидностью</t>
  </si>
  <si>
    <t>Участие специалистов образовательной организации в семинарах и тренингах по инклюзивному образованию</t>
  </si>
  <si>
    <t>наличие общешкольной программы работы по противодействию и профилактике вредных привычек</t>
  </si>
  <si>
    <t>Магистральное направление «Здоровье»</t>
  </si>
  <si>
    <t>Здоровьесберегающая среда</t>
  </si>
  <si>
    <t>100% обучающихся начальных классов обеспечены горячим питанием</t>
  </si>
  <si>
    <t>Количество школьных просветительских мероприятий по ЗОЖ, по профилактике курения табака, употребления алкоголя и наркотических средств</t>
  </si>
  <si>
    <t>не осуществляется</t>
  </si>
  <si>
    <t>1‒2 мероприятия за учебный год</t>
  </si>
  <si>
    <t>3‒5 мероприятий за учебный год</t>
  </si>
  <si>
    <t>более 5 мероприятий за учебный год</t>
  </si>
  <si>
    <t>Реализация программы здоровьесбережения</t>
  </si>
  <si>
    <t>наличие отдельных программ здоровьесбережения (в рамках предметного блока, у отдельных преподавателей) и их полноценная реализация</t>
  </si>
  <si>
    <t>наличие общешкольной программы здоровьесбережения и ее полноценная реализация</t>
  </si>
  <si>
    <t>Создание условий для занятий физической культурой и спортом</t>
  </si>
  <si>
    <t>отсутствие ШСК</t>
  </si>
  <si>
    <t>от 1 до 4 видов спорта в ШСК</t>
  </si>
  <si>
    <t>от 5 до 9 видов спорта в ШСК</t>
  </si>
  <si>
    <t>10 и более видов спорта в ШСК</t>
  </si>
  <si>
    <t>от 10% до 19% обучающихся постоянно посещают занятия</t>
  </si>
  <si>
    <t>от 20% до 29% обучающихся постоянно посещают занятия</t>
  </si>
  <si>
    <t>30% и более обучающихся постоянно посещают занятия</t>
  </si>
  <si>
    <t>Наличие в образовательной организации спортивной инфраструктуры для занятий физической культурой и спортом, в том числе, доступной населению (в том числе на основе договоров сетевого взаимодействия)</t>
  </si>
  <si>
    <t>Диверсификация деятельности школьных спортивных клубов (далее – ШСК) (по видам спорта)</t>
  </si>
  <si>
    <t>Наличие дополнительных образовательных услуг в области физической культуры и спорта; доля обучающихся, постоянно посещающих занятия</t>
  </si>
  <si>
    <t>отсутствие дополнительных образовательных услуг в области физической культуры и спорта, или менее 10% обучающихся постоянно посещают занятия</t>
  </si>
  <si>
    <t>участие обучающихся в спортивных мероприятиях на школьном уровне</t>
  </si>
  <si>
    <t>участие обучающихся в спортивных мероприятиях на муниципальном уровне</t>
  </si>
  <si>
    <t>участие обучающихся в спортивных мероприятиях на региональном и (или) всероссийском уровнях</t>
  </si>
  <si>
    <t>реализация не менее 2 профилей или нескольких различных индивидуальных учебных планов</t>
  </si>
  <si>
    <t>реализация не менее 2 профилей и нескольких различных индивидуальных учебных планов</t>
  </si>
  <si>
    <t>наличие победителей и (или) призеров на региональном и (или) всероссийском уровне</t>
  </si>
  <si>
    <t>наличие победителей и (или) призеров на муниципальном уровне</t>
  </si>
  <si>
    <t>Доля обучающихся, получивших знак отличия Всероссийского физкультурно-спортивного комплекса «Готов к труду и обороне» (далее ‒ ВФСК «ГТО») в установленном порядке, соответствующий
его возрастной категории на 1 сентября отчетного года</t>
  </si>
  <si>
    <t>отсутствие обучающихся, имеющих знак отличия ВФСК «ГТО», подтвержденный удостоверением</t>
  </si>
  <si>
    <t>менее 10% обучающихся, имеющих знак отличия ВФСК «ГТО»,подтвержденный удостоверением</t>
  </si>
  <si>
    <t>от 10 до 29% обучающихся, имеющих знак отличия ВФСК «ГТО»,подтвержденный удостоверением</t>
  </si>
  <si>
    <t>30% и более обучающихся, имеющих знак отличия ВФСК «ГТО»,подтвержденный удостоверением</t>
  </si>
  <si>
    <t>Развитие талантов</t>
  </si>
  <si>
    <t>Магистральное направление «Творчество»</t>
  </si>
  <si>
    <t>менее 10% обучающихся</t>
  </si>
  <si>
    <t>от 10% до 49% обучающихся</t>
  </si>
  <si>
    <t>от 50% до 76% обучающихся</t>
  </si>
  <si>
    <t>77% и более обучающихся</t>
  </si>
  <si>
    <t>Реализация дополнительных общеобразовательных программ</t>
  </si>
  <si>
    <t>отсутствие программ или программы по 1‒2 направленностям</t>
  </si>
  <si>
    <t>программы разработаны и реализуются по 3 направленностям</t>
  </si>
  <si>
    <t>программы разработаны и реализуются по 4‒5 направленностям</t>
  </si>
  <si>
    <t>программы разработаны и реализуются по 6 направленностям</t>
  </si>
  <si>
    <t>1 технологический кружок</t>
  </si>
  <si>
    <t>2 технологических кружка</t>
  </si>
  <si>
    <t>3 и более технологических кружка</t>
  </si>
  <si>
    <t>Наличие технологических кружков на базе общеобразовательной организации и/или в рамках сетевого взаимодействия</t>
  </si>
  <si>
    <t>Участие обучающихся в конкурсах, фестивалях, олимпиадах (кроме
Всероссийской олимпиады школьников), конференциях</t>
  </si>
  <si>
    <r>
      <t>участие обучающихся в</t>
    </r>
    <r>
      <rPr>
        <b/>
        <sz val="11"/>
        <color theme="1"/>
        <rFont val="Times New Roman"/>
        <family val="1"/>
        <charset val="204"/>
      </rPr>
      <t xml:space="preserve"> школьных</t>
    </r>
    <r>
      <rPr>
        <sz val="11"/>
        <color theme="1"/>
        <rFont val="Times New Roman"/>
        <family val="1"/>
        <charset val="204"/>
      </rPr>
      <t xml:space="preserve"> конкурсах, фестивалях, олимпиадах, конференциях</t>
    </r>
  </si>
  <si>
    <r>
      <t xml:space="preserve">участие обучающихся в конкурсах, фестивалях, олимпиадах, конференциях на </t>
    </r>
    <r>
      <rPr>
        <b/>
        <sz val="11"/>
        <color theme="1"/>
        <rFont val="Times New Roman"/>
        <family val="1"/>
        <charset val="204"/>
      </rPr>
      <t>муниципально</t>
    </r>
    <r>
      <rPr>
        <sz val="11"/>
        <color theme="1"/>
        <rFont val="Times New Roman"/>
        <family val="1"/>
        <charset val="204"/>
      </rPr>
      <t>м уровне</t>
    </r>
  </si>
  <si>
    <r>
      <t xml:space="preserve">участие обучающихся в конкурсах, фестивалях, олимпиадах, конференциях на </t>
    </r>
    <r>
      <rPr>
        <b/>
        <sz val="11"/>
        <color theme="1"/>
        <rFont val="Times New Roman"/>
        <family val="1"/>
        <charset val="204"/>
      </rPr>
      <t>региональном и (или)всероссийском уровне</t>
    </r>
  </si>
  <si>
    <t>Наличие победителей и призеров различных олимпиад (кроме ВСОШ), смотров, конкурсов, конференций</t>
  </si>
  <si>
    <r>
      <t xml:space="preserve">наличие победителей и (или) призеров конкурсов, фестивалей, олимпиад, конференций на </t>
    </r>
    <r>
      <rPr>
        <b/>
        <sz val="11"/>
        <color theme="1"/>
        <rFont val="Times New Roman"/>
        <family val="1"/>
        <charset val="204"/>
      </rPr>
      <t>муниципально</t>
    </r>
    <r>
      <rPr>
        <sz val="11"/>
        <color theme="1"/>
        <rFont val="Times New Roman"/>
        <family val="1"/>
        <charset val="204"/>
      </rPr>
      <t>м уровне</t>
    </r>
  </si>
  <si>
    <r>
      <t xml:space="preserve">наличие победителей и (или) призеров конкурсов, фестивалей, олимпиад, конференций на </t>
    </r>
    <r>
      <rPr>
        <b/>
        <sz val="11"/>
        <color theme="1"/>
        <rFont val="Times New Roman"/>
        <family val="1"/>
        <charset val="204"/>
      </rPr>
      <t>региональном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</si>
  <si>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>наличие победителей и (или) призеров конкурсов, фестивалей, олимпиад, конференций на</t>
    </r>
    <r>
      <rPr>
        <b/>
        <sz val="11"/>
        <color theme="1"/>
        <rFont val="Times New Roman"/>
        <family val="1"/>
        <charset val="204"/>
      </rPr>
      <t xml:space="preserve"> всероссийско</t>
    </r>
    <r>
      <rPr>
        <sz val="11"/>
        <color theme="1"/>
        <rFont val="Times New Roman"/>
        <family val="1"/>
        <charset val="204"/>
      </rPr>
      <t>м уровне</t>
    </r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</si>
  <si>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«IT- кубы», «Точки роста»,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</si>
  <si>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сетевая форма реализации дополнительных общеобразовательных программ с 1 организацией</t>
  </si>
  <si>
    <t>сетевая форма реализации дополнительных общеобразовательных программ с 2 и более организациями</t>
  </si>
  <si>
    <t>Школьные творческие объединения</t>
  </si>
  <si>
    <t>1‒2 объединения</t>
  </si>
  <si>
    <t>3‒4 объединения</t>
  </si>
  <si>
    <t>5 и более объединений</t>
  </si>
  <si>
    <t>Функционирование школьного театра</t>
  </si>
  <si>
    <t>функционирование школьного театра</t>
  </si>
  <si>
    <t>Функционирование школьного музея</t>
  </si>
  <si>
    <t>функционирование школьного музея</t>
  </si>
  <si>
    <t>Функционирование школьного хора</t>
  </si>
  <si>
    <t>функционирование школьного хора</t>
  </si>
  <si>
    <t>Функционирование школьного медиацентра (телевидение, газета, журнал и др.)</t>
  </si>
  <si>
    <t>функционирование школьного медиацентра</t>
  </si>
  <si>
    <t>Доля обучающихся, являющихся членами школьных творческих объединений, 
от общего количества обучающихся в организации</t>
  </si>
  <si>
    <t>от 10% до 29% обучающихся</t>
  </si>
  <si>
    <t>30% и более обучающихся</t>
  </si>
  <si>
    <t>Количество мероприятий школьных творческих объединений: концерты, спектакли, выпуски газет, журналов и т. д. (для каждого школьного творческого объединения)</t>
  </si>
  <si>
    <t>менее 2 в год (для каждого школьного творческого объединения)</t>
  </si>
  <si>
    <t>2 в год (для каждого школьного творческого объединения)</t>
  </si>
  <si>
    <t>более 2 в год (для каждого школьного творческого объединения)</t>
  </si>
  <si>
    <t>Магистральное направление «Воспитание»</t>
  </si>
  <si>
    <t>Организация воспитательной деятельности</t>
  </si>
  <si>
    <t>Реализация программ краеведения и школьного туризма</t>
  </si>
  <si>
    <t>реализуются программы по каждому из направлений (краеведение и школьный туризм), причем по одному из направлений более 1 программы</t>
  </si>
  <si>
    <r>
      <t>Реализация календарного плана воспитательной работы</t>
    </r>
    <r>
      <rPr>
        <b/>
        <sz val="11"/>
        <color rgb="FFFF0000"/>
        <rFont val="Times New Roman"/>
        <family val="1"/>
        <charset val="204"/>
      </rPr>
      <t xml:space="preserve"> 
(«критический» показатель)</t>
    </r>
  </si>
  <si>
    <t>Взаимодействие образовательной организации и родителей в процессе реализации рабочей программы воспитания</t>
  </si>
  <si>
    <t>осуществляется с использованием регламентированных форм взаимодействия</t>
  </si>
  <si>
    <t>осуществляется с использованием регламентированных и неформальных форм взаимодействия</t>
  </si>
  <si>
    <t>трансляция опыта по организации взаимодействия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</si>
  <si>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 п.)</t>
  </si>
  <si>
    <t>наличие школьной символики (флаг школы, гимн школы,эмблема школы, элементы школьного костюма и т.п.)</t>
  </si>
  <si>
    <t>не реализуются программы краеведения и школьного туризма</t>
  </si>
  <si>
    <t>реализуется 1 программа краеведения или школьного туризма</t>
  </si>
  <si>
    <t>реализуются 1 программа краеведения и 1 программа школьного туризма</t>
  </si>
  <si>
    <r>
      <t>Использование государственных символов при обучении и воспитании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</si>
  <si>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Организация летних тематических смен в школьном лагере</t>
  </si>
  <si>
    <t>Ученическое самоуправление, волонтерское движение</t>
  </si>
  <si>
    <t>участие в проекте</t>
  </si>
  <si>
    <t>обучающиеся не участвуют в волонтерском движении</t>
  </si>
  <si>
    <t>обучающиеся участвуют в волонтерском движении</t>
  </si>
  <si>
    <t>Наличие первичного отделения РДДМ «Движение первых»</t>
  </si>
  <si>
    <t>Наличие школьных военно- патриотических клубов</t>
  </si>
  <si>
    <t>Наличие центра детских инициатив, пространства ученического самоуправления</t>
  </si>
  <si>
    <t>Наличие представительств детских и молодежных общественных объединений («Юнармия», «Большая перемена» и др.)</t>
  </si>
  <si>
    <t>Сопровождение выбора профессии</t>
  </si>
  <si>
    <t>Да</t>
  </si>
  <si>
    <t>Нет</t>
  </si>
  <si>
    <t>Определение заместителя директора, ответственного за реализацию профориентационной деятельности</t>
  </si>
  <si>
    <t>Наличие соглашений с региональными предприятиями/организациями, оказывающими содействие в реализации профориентационных мероприятий</t>
  </si>
  <si>
    <t>Наличие профильных предпрофессиональных классов (инженерные, медицинские, космические, IT, педагогические, предпринимательские и др.)</t>
  </si>
  <si>
    <t>Наличие и использование дополнительных материалов по профориентации, в том числе мультимедийных, в учебных предметах общеобразовательного цикла</t>
  </si>
  <si>
    <t>Посещение обучающимися экскурсий на предприятиях</t>
  </si>
  <si>
    <t>Посещение обучающимися профессиональных проб на региональных площадках</t>
  </si>
  <si>
    <t>Участие обучающихся 6‒11 классов в мероприятиях проекта «Билет в будущее»</t>
  </si>
  <si>
    <t>Участие обучающихся в моделирующих профессиональных пробах (онлайн) и тестированиях</t>
  </si>
  <si>
    <t>Посещение обучающимися экскурсий в организациях СПО и ВО</t>
  </si>
  <si>
    <t>Посещение обучающимися занятий по программам дополнительного образования, в том числе кружков, секций и др., направленных на профориентацию</t>
  </si>
  <si>
    <t>Прохождение обучающимися профессионального обучения по программам профессиональной подготовки по профессиям рабочих и должностям служащих</t>
  </si>
  <si>
    <t>Проведение родительских собраний на тему профессиональной ориентации, в том числе о кадровых потребностях современного рынка труда</t>
  </si>
  <si>
    <t>Участие обучающихся в чемпионатах по профессиональному мастерству</t>
  </si>
  <si>
    <r>
      <t>Реализация утвержденного календарного плана профориентационной деятельности в школе (в соответствии с календарным планом профориентационной деятельности, разработанным в субъекте РФ)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</si>
  <si>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t>Ключевое условие «Учитель. Школьная команда»</t>
  </si>
  <si>
    <t>Условия педагогического труда</t>
  </si>
  <si>
    <t>Использование единых подходов к штатному расписанию (количество административного персонала на контингент, узкие специалисты)</t>
  </si>
  <si>
    <t>в организации используются единые подходы к штатному расписанию</t>
  </si>
  <si>
    <t>Предусмотрены меры материального и нематериального стимулирования (разработан школьный локальный акт о системе материального и нематериального стимулирования, соблюдаются требования локального акта)</t>
  </si>
  <si>
    <t>не предусмотрены меры материального и нематериального стимулирования</t>
  </si>
  <si>
    <t>предусмотрены меры материального и нематериального стимулирования</t>
  </si>
  <si>
    <t>единые подходы к штатному расписанию в организации не используются</t>
  </si>
  <si>
    <t>Методическое сопровождение педагогических кадров. Система наставничества.</t>
  </si>
  <si>
    <r>
      <t>Доля обучающихся, охваченных дополнительным образованием в общей численности обучающихся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</si>
  <si>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t>Охват учителей диагностикой профессиональных компетенций (федеральной, региональной, самодиагностикой)</t>
  </si>
  <si>
    <r>
      <rPr>
        <b/>
        <sz val="11"/>
        <color theme="1"/>
        <rFont val="Times New Roman"/>
        <family val="1"/>
        <charset val="204"/>
      </rPr>
      <t>менее 20%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</si>
  <si>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r>
      <rPr>
        <b/>
        <sz val="11"/>
        <color theme="1"/>
        <rFont val="Times New Roman"/>
        <family val="1"/>
        <charset val="204"/>
      </rPr>
      <t>не менее 20%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</si>
  <si>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t>Доля учителей, для которых по результатам диагностики разработаны индивидуальные образовательные маршруты</t>
  </si>
  <si>
    <t>менее 3 % учителей</t>
  </si>
  <si>
    <t>от 3% до 4% учителей</t>
  </si>
  <si>
    <t>от 5% до 9% учителей</t>
  </si>
  <si>
    <t>10% учителей и более</t>
  </si>
  <si>
    <r>
      <t xml:space="preserve">Развитие системы наставничества (положение о наставничестве, дорожная карта о его реализации  приказы)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</si>
  <si>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 / кафедр / методических советов учителей
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</si>
  <si>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rPr>
        <b/>
        <sz val="11"/>
        <color theme="1"/>
        <rFont val="Times New Roman"/>
        <family val="1"/>
        <charset val="204"/>
      </rPr>
      <t>не менее 50%</t>
    </r>
    <r>
      <rPr>
        <sz val="11"/>
        <color theme="1"/>
        <rFont val="Times New Roman"/>
        <family val="1"/>
        <charset val="204"/>
      </rPr>
      <t xml:space="preserve"> учителей прошли диагностику профессиональных компетенций</t>
    </r>
  </si>
  <si>
    <r>
      <rPr>
        <b/>
        <sz val="11"/>
        <color theme="1"/>
        <rFont val="Times New Roman"/>
        <family val="1"/>
        <charset val="204"/>
      </rPr>
      <t xml:space="preserve">не менее 80% </t>
    </r>
    <r>
      <rPr>
        <sz val="11"/>
        <color theme="1"/>
        <rFont val="Times New Roman"/>
        <family val="1"/>
        <charset val="204"/>
      </rPr>
      <t>учителей прошли диагностику профессиональных
компетенций</t>
    </r>
  </si>
  <si>
    <t>Развитие и повышение квалификации</t>
  </si>
  <si>
    <t>менее 50% педагогических работников</t>
  </si>
  <si>
    <t>не менее 60% педагогических работников</t>
  </si>
  <si>
    <t>1 представитель управленческой команды</t>
  </si>
  <si>
    <t>не менее 50% управленческой команды</t>
  </si>
  <si>
    <t>100% управленческой команды</t>
  </si>
  <si>
    <t>не менее 50% педагогических работников</t>
  </si>
  <si>
    <t>не менее 80% педагогических работников</t>
  </si>
  <si>
    <t>не менее 50%педагогических работников</t>
  </si>
  <si>
    <t>не менее 80%педагогических работников</t>
  </si>
  <si>
    <t xml:space="preserve">не менее 60% педагогических работниковне </t>
  </si>
  <si>
    <r>
      <t xml:space="preserve">Доля педагогических работников, прошедших обучение по программам повышения квалификации по инструментам ЦОС,размещенным в Федеральном реестре дополнительных профессиональных программ педагогического образования 
</t>
    </r>
    <r>
      <rPr>
        <b/>
        <sz val="11"/>
        <rFont val="Times New Roman"/>
        <family val="1"/>
        <charset val="204"/>
      </rPr>
      <t>(за три последних года)</t>
    </r>
  </si>
  <si>
    <r>
      <t xml:space="preserve">Доля педагогических работников и управленческих кадров, прошедших обучение по программам повышения квалификации в сфере воспитания </t>
    </r>
    <r>
      <rPr>
        <b/>
        <sz val="11"/>
        <rFont val="Times New Roman"/>
        <family val="1"/>
        <charset val="204"/>
      </rPr>
      <t>(за три последних года)</t>
    </r>
  </si>
  <si>
    <t>Участие педагогов в конкурсном движении</t>
  </si>
  <si>
    <t>неучастие</t>
  </si>
  <si>
    <t>участие на муниципальном уровне</t>
  </si>
  <si>
    <t>участие на региональном уровне</t>
  </si>
  <si>
    <t>участие на всероссийском уровне</t>
  </si>
  <si>
    <t>Наличие среди педагогов победителей и призеров конкурсов</t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</si>
  <si>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призеров</t>
    </r>
    <r>
      <rPr>
        <sz val="11"/>
        <color theme="1"/>
        <rFont val="Times New Roman"/>
        <family val="1"/>
        <charset val="204"/>
      </rPr>
      <t xml:space="preserve"> конкурсов на </t>
    </r>
    <r>
      <rPr>
        <b/>
        <sz val="11"/>
        <color theme="1"/>
        <rFont val="Times New Roman"/>
        <family val="1"/>
        <charset val="204"/>
      </rPr>
      <t>муниципальном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</si>
  <si>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</t>
    </r>
    <r>
      <rPr>
        <sz val="11"/>
        <color theme="1"/>
        <rFont val="Times New Roman"/>
        <family val="1"/>
        <charset val="204"/>
      </rPr>
      <t xml:space="preserve">в конкурсов на </t>
    </r>
    <r>
      <rPr>
        <b/>
        <sz val="11"/>
        <color theme="1"/>
        <rFont val="Times New Roman"/>
        <family val="1"/>
        <charset val="204"/>
      </rPr>
      <t>региональном</t>
    </r>
    <r>
      <rPr>
        <sz val="11"/>
        <color theme="1"/>
        <rFont val="Times New Roman"/>
        <family val="1"/>
        <charset val="204"/>
      </rPr>
      <t xml:space="preserve"> уровне</t>
    </r>
  </si>
  <si>
    <r>
      <t xml:space="preserve">наличие среди педагогов </t>
    </r>
    <r>
      <rPr>
        <b/>
        <sz val="11"/>
        <color theme="1"/>
        <rFont val="Times New Roman"/>
        <family val="1"/>
        <charset val="204"/>
      </rPr>
      <t>победителей и призеро</t>
    </r>
    <r>
      <rPr>
        <sz val="11"/>
        <color theme="1"/>
        <rFont val="Times New Roman"/>
        <family val="1"/>
        <charset val="204"/>
      </rPr>
      <t xml:space="preserve">в конкурсов на </t>
    </r>
    <r>
      <rPr>
        <b/>
        <sz val="11"/>
        <color theme="1"/>
        <rFont val="Times New Roman"/>
        <family val="1"/>
        <charset val="204"/>
      </rPr>
      <t>всероссийском</t>
    </r>
    <r>
      <rPr>
        <sz val="11"/>
        <color theme="1"/>
        <rFont val="Times New Roman"/>
        <family val="1"/>
        <charset val="204"/>
      </rPr>
      <t xml:space="preserve"> уровне</t>
    </r>
  </si>
  <si>
    <t>Организация психолого- педагогического сопровождения</t>
  </si>
  <si>
    <t>менее 70% обучающихся</t>
  </si>
  <si>
    <t>от 70% до 79% обучающихся</t>
  </si>
  <si>
    <t>от 80% до 89% обучающихся</t>
  </si>
  <si>
    <t>90% обучающихся и более</t>
  </si>
  <si>
    <t>Наличие локальных актов по организации психолого- педагогического сопровождения участников образовательных отношений</t>
  </si>
  <si>
    <t>Наличие в штате общеобразовательной организации социального педагога, обеспечивающего оказание помощи целевым группам обучающихся</t>
  </si>
  <si>
    <t>Наличие в штате общеобразовательной организации учителя-логопеда, обеспечивающего оказание помощи целевым группам обучающихся</t>
  </si>
  <si>
    <t>Наличие в организации отдельного кабинета педагога-психолога</t>
  </si>
  <si>
    <t>наличие в организации отдельного кабинета педагога-психолога савтоматизированным рабочим местом</t>
  </si>
  <si>
    <t>отсутствие специальных тематических зон</t>
  </si>
  <si>
    <t>наличие специальных тематических зон</t>
  </si>
  <si>
    <t>Профилактика травли в образовательной среде</t>
  </si>
  <si>
    <t>реализуется психолого- педагогическая программа и (или) комплекс мероприятий по профилактике травли</t>
  </si>
  <si>
    <r>
      <t xml:space="preserve">Оказание психолого- 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</si>
  <si>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реализуется в виде отдельных мероприятий и (или) индивидуальных консультаций отдельных участников образовательных отношений (обучающихся, родителей, педагогов)</t>
  </si>
  <si>
    <t>реализуется психолого- педагогическая программа и (или) комплекс мероприятий для каждой из целевых групп обучающихся</t>
  </si>
  <si>
    <t>Формирование психологически благоприятного школьного пространства для обучающихся</t>
  </si>
  <si>
    <t>выделение и оснащение тематических пространств для обучающихся (зона общения, игровая зона, зона релаксации и иное)</t>
  </si>
  <si>
    <t>Наличие в кабинете педагога- 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</si>
  <si>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Формирование психологически благоприятного школьного пространства для педагогов</t>
  </si>
  <si>
    <t>выделение и оснащение тематического пространства (помещения) для отдыха и эмоционального восстановления педагогов</t>
  </si>
  <si>
    <t>реализуется в виде отдельных мероприятий и (или) индивидуальных консультаций отдельных индивидуальных консультаций отдельных участников образовательных отношений (обучающихся, родителей, педагогов)</t>
  </si>
  <si>
    <t>Профилактика девиантного поведения обучающихся</t>
  </si>
  <si>
    <t>реализуется в виде отдельных мероприятий и (или)индивидуальных консультаций отдельных участников образовательных отношений (обучающихся,родителей, педагогов)</t>
  </si>
  <si>
    <t>реализуется психолого- педагогическая программа и (или) комплекс мероприятийпо профилактике девиантного поведения</t>
  </si>
  <si>
    <t>Ключевое условие «Школьный климат»</t>
  </si>
  <si>
    <t>Ключевое условие «Образовательная среда»</t>
  </si>
  <si>
    <t>не используется</t>
  </si>
  <si>
    <r>
      <t>Наличие локальных актов (далее ‒ЛА) образовательной организации, регламентирующих ограничения использования мобильных телефонов обучающимися</t>
    </r>
    <r>
      <rPr>
        <b/>
        <sz val="11"/>
        <color rgb="FFFF0000"/>
        <rFont val="Times New Roman"/>
        <family val="1"/>
        <charset val="204"/>
      </rPr>
      <t xml:space="preserve"> («критический» показатель)</t>
    </r>
  </si>
  <si>
    <r>
      <t xml:space="preserve">Подключение образовательной организации к высокоскоростному интернету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</si>
  <si>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Предоставление безопасного доступа к информационно- коммуникационной сети Интернет 
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</si>
  <si>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100% педагогических работников зарегистрированы на платформе ФГИС «Мояшкола»</t>
  </si>
  <si>
    <t>не менее 30% педагогических работников используют сервисы и подсистему «Библиотека ЦОК» ФГИС «Моя школа»</t>
  </si>
  <si>
    <t>отсутствие регистрации образовательной организации</t>
  </si>
  <si>
    <t>не соответствует</t>
  </si>
  <si>
    <t>частично соответствует</t>
  </si>
  <si>
    <t>соответствует в полной мере</t>
  </si>
  <si>
    <t>Функционирование школьного библиотечного информационного центра</t>
  </si>
  <si>
    <t>создан и функционирует школьный библиотечный информационный центр</t>
  </si>
  <si>
    <t>Эксплуатация информационной системы управления образовательной организацией</t>
  </si>
  <si>
    <t>управление образовательной организацией осуществляется с использованием информационной системы</t>
  </si>
  <si>
    <t>информационная система управления образовательной организацией интегрирована с региональными информационными системами</t>
  </si>
  <si>
    <t>Наличие в образовательной организации пространства для учебных и неучебных занятий, творческих дел</t>
  </si>
  <si>
    <t>не функционирует школьный библиотечный информационный центр</t>
  </si>
  <si>
    <t>наличие регистрации образовательной организации на платформе и созданной структуры образовательной организации</t>
  </si>
  <si>
    <t>не менее 95% обучающихся и педагогов зарегистрированы на платформе «Сферум»</t>
  </si>
  <si>
    <t>100% педагогических работников включены в сетевые профессиональные сообщества по обмену педагогическим опытом и активно используют платформу «Сферум»</t>
  </si>
  <si>
    <t>100% IT-оборудования используется в образовательной деятельности в соответствии с Методическими рекомендациями по вопросам использования в образовательном процессе оборудования, поставляемого в целях обеспечения образовательных организаций материально-технической базой для внедрения ЦОС</t>
  </si>
  <si>
    <t>Оснащение образовательной организации IT- 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 технической базой для внедрения ЦОС (смотрим тут https://minobr74.ru/activity/digitaltransform/equipment )</t>
  </si>
  <si>
    <t>Реализация модели «Школа полного дня»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</t>
  </si>
  <si>
    <t>Сформированы коллегиальные органы управления в соответствии с Федеральным законом «Об образовании в Российской Федерации», предусмотренные уставом образовательной организации</t>
  </si>
  <si>
    <t>Функционирование управляющего совета образовательной организации</t>
  </si>
  <si>
    <t>Магистральное направление/ Ключевое условие</t>
  </si>
  <si>
    <t>Базовый уровень</t>
  </si>
  <si>
    <t>Средний уровень</t>
  </si>
  <si>
    <t>Высокий уровень</t>
  </si>
  <si>
    <t>Знание</t>
  </si>
  <si>
    <t>Здоровье</t>
  </si>
  <si>
    <t>7‒12</t>
  </si>
  <si>
    <t>13‒19</t>
  </si>
  <si>
    <t>20‒22</t>
  </si>
  <si>
    <t>Творчество</t>
  </si>
  <si>
    <t>9‒16</t>
  </si>
  <si>
    <t>17‒24</t>
  </si>
  <si>
    <t>25‒29</t>
  </si>
  <si>
    <t>Воспитание</t>
  </si>
  <si>
    <t>10‒15</t>
  </si>
  <si>
    <t>16‒19</t>
  </si>
  <si>
    <t>Профориентация</t>
  </si>
  <si>
    <t>5‒7</t>
  </si>
  <si>
    <t>8‒11</t>
  </si>
  <si>
    <t>12‒14</t>
  </si>
  <si>
    <t>Учитель. Школьная команда</t>
  </si>
  <si>
    <t>Школьный климат</t>
  </si>
  <si>
    <t>Образовательная среда</t>
  </si>
  <si>
    <t>9‒12</t>
  </si>
  <si>
    <t>13‒15</t>
  </si>
  <si>
    <t>ИТОГ</t>
  </si>
  <si>
    <t>ЦОС (поддержка всех активностей)</t>
  </si>
  <si>
    <t>Организация внутришкольного пространства и функционирование школы полного дня</t>
  </si>
  <si>
    <t>Реализация государственно- общественного управления</t>
  </si>
  <si>
    <t>Распределение по уровням</t>
  </si>
  <si>
    <t>Максимальные баллы</t>
  </si>
  <si>
    <t>ИТОГО максимально</t>
  </si>
  <si>
    <t>Магистральное направление «Профориентация»</t>
  </si>
  <si>
    <t>Дополнительное условие: по каждому магистральному направлению и каждому ключевому условию набрано не менее 50% баллов
(если не выполнено, то школа соответствует базовому уровню)</t>
  </si>
  <si>
    <t>Дополнительное условие: отсутствуют магистральные направления и ключевые условия, по которым набрано
0 баллов (если не выполнено, то школа соответствует уровню «ниже базового»)</t>
  </si>
  <si>
    <t>Дополнительное условие: по каждому магистральному направлению и каждому ключевому условию набрано не менее 50% баллов (если не выполнено, то школа соответствует среднему уровню)</t>
  </si>
  <si>
    <r>
      <t xml:space="preserve">Магистральное </t>
    </r>
    <r>
      <rPr>
        <b/>
        <sz val="16"/>
        <color theme="1"/>
        <rFont val="Times New Roman"/>
        <family val="1"/>
        <charset val="204"/>
      </rPr>
      <t xml:space="preserve">условие </t>
    </r>
  </si>
  <si>
    <r>
      <t xml:space="preserve">Магистральное </t>
    </r>
    <r>
      <rPr>
        <b/>
        <sz val="14"/>
        <color theme="1"/>
        <rFont val="Times New Roman"/>
        <family val="1"/>
        <charset val="204"/>
      </rPr>
      <t>направление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</si>
  <si>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Магистральное </t>
    </r>
    <r>
      <rPr>
        <b/>
        <sz val="16"/>
        <color theme="1"/>
        <rFont val="Times New Roman"/>
        <family val="1"/>
        <charset val="204"/>
      </rPr>
      <t xml:space="preserve">направление </t>
    </r>
  </si>
  <si>
    <t>Функционирование школы полного дня</t>
  </si>
  <si>
    <t xml:space="preserve">Организация внутришкольного пространства </t>
  </si>
  <si>
    <r>
      <rPr>
        <b/>
        <sz val="14"/>
        <color theme="1"/>
        <rFont val="Times New Roman"/>
        <family val="1"/>
        <charset val="204"/>
      </rPr>
      <t>При нулевом значении</t>
    </r>
    <r>
      <rPr>
        <sz val="14"/>
        <color theme="1"/>
        <rFont val="Times New Roman"/>
        <family val="1"/>
        <charset val="204"/>
      </rPr>
      <t xml:space="preserve"> хотя бы одного из </t>
    </r>
    <r>
      <rPr>
        <b/>
        <sz val="14"/>
        <color rgb="FFFF0000"/>
        <rFont val="Times New Roman"/>
        <family val="1"/>
        <charset val="204"/>
      </rPr>
      <t>«критических»</t>
    </r>
    <r>
      <rPr>
        <sz val="14"/>
        <color theme="1"/>
        <rFont val="Times New Roman"/>
        <family val="1"/>
        <charset val="204"/>
      </rPr>
      <t xml:space="preserve"> показателей  результат по данному </t>
    </r>
    <r>
      <rPr>
        <sz val="18"/>
        <color theme="1"/>
        <rFont val="Times New Roman"/>
        <family val="1"/>
        <charset val="204"/>
      </rPr>
      <t xml:space="preserve">направлению/условию </t>
    </r>
    <r>
      <rPr>
        <sz val="14"/>
        <color theme="1"/>
        <rFont val="Times New Roman"/>
        <family val="1"/>
        <charset val="204"/>
      </rPr>
      <t>ОБНУЛЯЕТСЯ, 
уровень соответствия – «НИЖЕ БАЗОВОГО».</t>
    </r>
  </si>
  <si>
    <r>
      <rPr>
        <sz val="8"/>
        <color rgb="FF000000"/>
        <rFont val="Arial"/>
        <family val="2"/>
        <charset val="204"/>
      </rPr>
      <t>Реализация методических рекомендаций по созданию и функционированию школьного библиотечного информационного центра</t>
    </r>
  </si>
  <si>
    <r>
      <rPr>
        <sz val="8"/>
        <color rgb="FF000000"/>
        <rFont val="Arial"/>
        <family val="2"/>
        <charset val="204"/>
      </rPr>
      <t>Обеспеченность реализации методических рекомендаций по материально-техническому обеспечению реализации ФГОС (наличие предметных классов, лабораторного оборудования, мобильных классов)</t>
    </r>
  </si>
  <si>
    <r>
      <rPr>
        <sz val="8"/>
        <color rgb="FF000000"/>
        <rFont val="Arial"/>
        <family val="2"/>
        <charset val="204"/>
      </rPr>
      <t>Реализация рабочей программы воспитания</t>
    </r>
  </si>
  <si>
    <r>
      <rPr>
        <sz val="8"/>
        <color rgb="FF000000"/>
        <rFont val="Arial"/>
        <family val="2"/>
        <charset val="204"/>
      </rPr>
      <t>Реализация календарного плана воспитательной работы</t>
    </r>
  </si>
  <si>
    <r>
      <rPr>
        <sz val="8"/>
        <color rgb="FF000000"/>
        <rFont val="Arial"/>
        <family val="2"/>
        <charset val="204"/>
      </rPr>
      <t>Реализация программы работы с родителями</t>
    </r>
  </si>
  <si>
    <r>
      <rPr>
        <sz val="8"/>
        <color rgb="FF000000"/>
        <rFont val="Arial"/>
        <family val="2"/>
        <charset val="204"/>
      </rPr>
      <t>Наличие комплекта государственной символики (флаг, герб, аудиозапись гимна)</t>
    </r>
  </si>
  <si>
    <r>
      <rPr>
        <sz val="8"/>
        <color rgb="FF000000"/>
        <rFont val="Arial"/>
        <family val="2"/>
        <charset val="204"/>
      </rPr>
      <t>Наличие Совета родителей / Совета отцов</t>
    </r>
  </si>
  <si>
    <r>
      <rPr>
        <sz val="8"/>
        <color rgb="FF000000"/>
        <rFont val="Arial"/>
        <family val="2"/>
        <charset val="204"/>
      </rPr>
      <t>Наличие советника директора по воспитанию и взаимодействию с детскими общественными объединениями</t>
    </r>
  </si>
  <si>
    <r>
      <rPr>
        <sz val="8"/>
        <color rgb="FF000000"/>
        <rFont val="Arial"/>
        <family val="2"/>
        <charset val="204"/>
      </rPr>
      <t>Организация летних тематических смен в школьном лагере</t>
    </r>
  </si>
  <si>
    <r>
      <rPr>
        <sz val="8"/>
        <color rgb="FF000000"/>
        <rFont val="Arial"/>
        <family val="2"/>
        <charset val="204"/>
      </rPr>
      <t>Наличие Совета обучающихся</t>
    </r>
  </si>
  <si>
    <r>
      <rPr>
        <sz val="8"/>
        <color rgb="FF000000"/>
        <rFont val="Arial"/>
        <family val="2"/>
        <charset val="204"/>
      </rPr>
      <t>Наличие первичного отделения РДШ</t>
    </r>
  </si>
  <si>
    <r>
      <rPr>
        <sz val="8"/>
        <color rgb="FF000000"/>
        <rFont val="Arial"/>
        <family val="2"/>
        <charset val="204"/>
      </rPr>
      <t>Наличие представительств детских и молодежных общественных объединений («Юнармия», «Большая перемена» и др.)</t>
    </r>
  </si>
  <si>
    <r>
      <rPr>
        <sz val="8"/>
        <color rgb="FF000000"/>
        <rFont val="Arial"/>
        <family val="2"/>
        <charset val="204"/>
      </rPr>
      <t>Участие в реализации проекта «Орлята России»</t>
    </r>
  </si>
  <si>
    <r>
      <rPr>
        <sz val="8"/>
        <color rgb="FF000000"/>
        <rFont val="Arial"/>
        <family val="2"/>
        <charset val="204"/>
      </rPr>
      <t>Наличие Штаба воспитательной работы</t>
    </r>
  </si>
  <si>
    <r>
      <rPr>
        <sz val="8"/>
        <color rgb="FF000000"/>
        <rFont val="Arial"/>
        <family val="2"/>
        <charset val="204"/>
      </rPr>
      <t>Реализация дополнительных общеобразовательных программ</t>
    </r>
  </si>
  <si>
    <r>
      <rPr>
        <sz val="8"/>
        <color rgb="FF000000"/>
        <rFont val="Arial"/>
        <family val="2"/>
        <charset val="204"/>
      </rPr>
      <t>Участие обучающихся в конкурсах, фестивалях, олимпиадах, конференциях</t>
    </r>
  </si>
  <si>
    <r>
      <rPr>
        <sz val="8"/>
        <color rgb="FF000000"/>
        <rFont val="Arial"/>
        <family val="2"/>
        <charset val="204"/>
      </rPr>
      <t>Сетевое взаимодействие (организации культуры и искусств, кванториумы, мобильные кванториумы, ДНК, IT-кубы, «Точки роста», экостанции, ведущие предприятия региона и др.)</t>
    </r>
  </si>
  <si>
    <r>
  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</si>
  <si>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rPr>
        <sz val="8"/>
        <color rgb="FF000000"/>
        <rFont val="Arial"/>
        <family val="2"/>
        <charset val="204"/>
      </rPr>
      <t>Наличие объединений (школьный театр, школьный музей, школьный туристский клуб, школьный краеведческий стартап, школьный музыкальный коллектив, школьный пресс-центр (телевидение, газета, журнал))</t>
    </r>
  </si>
  <si>
    <r>
      <rPr>
        <sz val="8"/>
        <color rgb="FF000000"/>
        <rFont val="Arial"/>
        <family val="2"/>
        <charset val="204"/>
      </rPr>
      <t>Организация летнего лагеря (тематических смен), в том числе обеспечение участия обучающихся в каникулярных и профориентационных сменах</t>
    </r>
  </si>
  <si>
    <r>
      <rPr>
        <sz val="8"/>
        <color rgb="FF000000"/>
        <rFont val="Arial"/>
        <family val="2"/>
        <charset val="204"/>
      </rPr>
      <t>Реализация календарного плана профориентационной работы</t>
    </r>
  </si>
  <si>
    <r>
      <rPr>
        <sz val="8"/>
        <color rgb="FF000000"/>
        <rFont val="Arial"/>
        <family val="2"/>
        <charset val="204"/>
      </rPr>
      <t>Включение в полномочия заместителя директора ведения комплексной работы по профориентационной деятельности в ОО</t>
    </r>
  </si>
  <si>
    <r>
      <rPr>
        <sz val="8"/>
        <color rgb="FF000000"/>
        <rFont val="Arial"/>
        <family val="2"/>
        <charset val="204"/>
      </rPr>
      <t>Профориентация. Реализация программы работы с родителями</t>
    </r>
  </si>
  <si>
    <r>
      <rPr>
        <sz val="8"/>
        <color rgb="FF000000"/>
        <rFont val="Arial"/>
        <family val="2"/>
        <charset val="204"/>
      </rPr>
      <t>Использование региональных профориентационных сервисов и программ, аккредитованных на федеральном уровне </t>
    </r>
  </si>
  <si>
    <r>
      <rPr>
        <sz val="8"/>
        <color rgb="FF000000"/>
        <rFont val="Arial"/>
        <family val="2"/>
        <charset val="204"/>
      </rPr>
      <t>Наличие соглашений с партнерами-предприятиями / организациями, представляющими площадку для реализации мероприятий по профориентации обучающихся</t>
    </r>
  </si>
  <si>
    <r>
      <rPr>
        <sz val="8"/>
        <color rgb="FF000000"/>
        <rFont val="Arial"/>
        <family val="2"/>
        <charset val="204"/>
      </rPr>
      <t>Наличие профориентационных блоков, внедренных в учебные предметы, оборудование тематических классов</t>
    </r>
  </si>
  <si>
    <r>
      <rPr>
        <sz val="8"/>
        <color rgb="FF000000"/>
        <rFont val="Arial"/>
        <family val="2"/>
        <charset val="204"/>
      </rPr>
      <t>Организация внеклассной проектно-исследовательской деятельности, связанной с реальными жизненными/производственными задачами и т.д.</t>
    </r>
  </si>
  <si>
    <r>
      <rPr>
        <sz val="8"/>
        <color rgb="FF000000"/>
        <rFont val="Arial"/>
        <family val="2"/>
        <charset val="204"/>
      </rPr>
      <t>Организация профориентационного урока на платформе bvbinfo.ru в рамках проекта «Билет в будущее»</t>
    </r>
  </si>
  <si>
    <r>
      <rPr>
        <sz val="8"/>
        <color rgb="FF000000"/>
        <rFont val="Arial"/>
        <family val="2"/>
        <charset val="204"/>
      </rPr>
      <t>Участие школьников в ежегодной многоуровневой онлайн-диагностике на платформе bvbinfo.ru в рамках проекта «Билет в будущее» 6-11 классы</t>
    </r>
  </si>
  <si>
    <r>
      <rPr>
        <sz val="8"/>
        <color rgb="FF000000"/>
        <rFont val="Arial"/>
        <family val="2"/>
        <charset val="204"/>
      </rPr>
      <t>Организация профессиональных проб (регистрация на платформе bvbinfo.ru) в рамках проекта «Билет в будущее», в том числе на базе предприятий-партнеров, колледжей</t>
    </r>
  </si>
  <si>
    <r>
      <rPr>
        <sz val="8"/>
        <color rgb="FF000000"/>
        <rFont val="Arial"/>
        <family val="2"/>
        <charset val="204"/>
      </rPr>
      <t>Организация профобучения девятиклассников на базе колледжей</t>
    </r>
  </si>
  <si>
    <r>
      <rPr>
        <sz val="8"/>
        <color rgb="FF000000"/>
        <rFont val="Arial"/>
        <family val="2"/>
        <charset val="204"/>
      </rPr>
      <t>Участие обучающихся в мультимедийной выставке-практикуме «Лаборатория будущего» (на базе исторических парков «Россия – моя история») в рамках проекта «Билет в будущее»</t>
    </r>
  </si>
  <si>
    <r>
      <rPr>
        <sz val="8"/>
        <color rgb="FF000000"/>
        <rFont val="Arial"/>
        <family val="2"/>
        <charset val="204"/>
      </rPr>
      <t>Участие обучающихся в фестивале профессий в рамках проекта «Билет в будущее»</t>
    </r>
  </si>
  <si>
    <r>
      <rPr>
        <sz val="8"/>
        <color rgb="FF000000"/>
        <rFont val="Arial"/>
        <family val="2"/>
        <charset val="204"/>
      </rPr>
      <t>Участие обучающихся в профориентационной смене</t>
    </r>
  </si>
  <si>
    <r>
      <rPr>
        <sz val="8"/>
        <color rgb="FF000000"/>
        <rFont val="Arial"/>
        <family val="2"/>
        <charset val="204"/>
      </rPr>
      <t>Участие обучающихся в конкурсах профессионального мастерства профессионально-практической направленности</t>
    </r>
  </si>
  <si>
    <r>
      <rPr>
        <sz val="8"/>
        <color rgb="FF000000"/>
        <rFont val="Arial"/>
        <family val="2"/>
        <charset val="204"/>
      </rPr>
      <t>Участие обучающихся в профильных техноотрядах</t>
    </r>
  </si>
  <si>
    <r>
      <rPr>
        <sz val="8"/>
        <color rgb="FF000000"/>
        <rFont val="Arial"/>
        <family val="2"/>
        <charset val="204"/>
      </rPr>
      <t>Внедрение системы профильных элективных курсов</t>
    </r>
  </si>
  <si>
    <r>
      <rPr>
        <sz val="8"/>
        <color rgb="FF000000"/>
        <rFont val="Arial"/>
        <family val="2"/>
        <charset val="204"/>
      </rPr>
      <t>Реализация единых подходов к организации и контролю горячего питания</t>
    </r>
  </si>
  <si>
    <r>
      <rPr>
        <sz val="8"/>
        <color rgb="FF000000"/>
        <rFont val="Arial"/>
        <family val="2"/>
        <charset val="204"/>
      </rPr>
      <t>Организация просветительской деятельности по ЗОЖ, профилактика табакокурения, наркомании</t>
    </r>
  </si>
  <si>
    <r>
      <rPr>
        <sz val="8"/>
        <color rgb="FF000000"/>
        <rFont val="Arial"/>
        <family val="2"/>
        <charset val="204"/>
      </rPr>
      <t>Диверсификация деятельности школьных спортивных клубов (по видам спорта)</t>
    </r>
  </si>
  <si>
    <r>
      <rPr>
        <sz val="8"/>
        <color rgb="FF000000"/>
        <rFont val="Arial"/>
        <family val="2"/>
        <charset val="204"/>
      </rPr>
      <t>Охват обучающихся ВФСК «ГТО»</t>
    </r>
  </si>
  <si>
    <r>
      <rPr>
        <sz val="8"/>
        <color rgb="FF000000"/>
        <rFont val="Arial"/>
        <family val="2"/>
        <charset val="204"/>
      </rPr>
      <t>Доступность спортивной инфраструктуры  в соответствии с требованиями Минпросвещения России и Минспорта России</t>
    </r>
  </si>
  <si>
    <r>
      <rPr>
        <sz val="8"/>
        <color rgb="FF000000"/>
        <rFont val="Arial"/>
        <family val="2"/>
        <charset val="204"/>
      </rPr>
      <t>Участие обучающихся в массовых физкультурно-спортивных мероприятиях</t>
    </r>
  </si>
  <si>
    <r>
      <rPr>
        <sz val="8"/>
        <color rgb="FF000000"/>
        <rFont val="Arial"/>
        <family val="2"/>
        <charset val="204"/>
      </rPr>
      <t>Разработанность программы здоровьесбережения </t>
    </r>
  </si>
  <si>
    <r>
      <rPr>
        <sz val="8"/>
        <color rgb="FF000000"/>
        <rFont val="Arial"/>
        <family val="2"/>
        <charset val="204"/>
      </rPr>
      <t>Реализация методических рекомендаций по внедрению единого штатного расписания</t>
    </r>
  </si>
  <si>
    <r>
      <rPr>
        <sz val="8"/>
        <color rgb="FF000000"/>
        <rFont val="Arial"/>
        <family val="2"/>
        <charset val="204"/>
      </rPr>
      <t>Создание условий для повышения квалификации работников в области работы с единым штатным расписанием</t>
    </r>
  </si>
  <si>
    <r>
      <rPr>
        <sz val="8"/>
        <color rgb="FF000000"/>
        <rFont val="Arial"/>
        <family val="2"/>
        <charset val="204"/>
      </rPr>
      <t>Организация методического сопровождения педагогических работников</t>
    </r>
  </si>
  <si>
    <r>
      <rPr>
        <sz val="8"/>
        <color rgb="FF000000"/>
        <rFont val="Arial"/>
        <family val="2"/>
        <charset val="204"/>
      </rPr>
      <t>Создание условий для повышения квалификации работников по программам из федерального реестра</t>
    </r>
  </si>
  <si>
    <r>
      <rPr>
        <sz val="8"/>
        <color rgb="FF000000"/>
        <rFont val="Arial"/>
        <family val="2"/>
        <charset val="204"/>
      </rPr>
      <t>Разработанность положения о развитии системы наставничества</t>
    </r>
  </si>
  <si>
    <r>
      <rPr>
        <sz val="8"/>
        <color rgb="FF000000"/>
        <rFont val="Arial"/>
        <family val="2"/>
        <charset val="204"/>
      </rPr>
      <t>Участие педагогов в конкурсном движении</t>
    </r>
  </si>
  <si>
    <r>
      <rPr>
        <sz val="8"/>
        <color rgb="FF000000"/>
        <rFont val="Arial"/>
        <family val="2"/>
        <charset val="204"/>
      </rPr>
      <t>Наличие локальных нормативных актов по организации психолого-педагогического сопровождения участников образовательных отношений</t>
    </r>
  </si>
  <si>
    <r>
      <rPr>
        <sz val="8"/>
        <color rgb="FF000000"/>
        <rFont val="Arial"/>
        <family val="2"/>
        <charset val="204"/>
      </rPr>
      <t>Наличие  педагога-психолога в образовательной организации</t>
    </r>
  </si>
  <si>
    <r>
      <rPr>
        <sz val="8"/>
        <color rgb="FF000000"/>
        <rFont val="Arial"/>
        <family val="2"/>
        <charset val="204"/>
      </rPr>
      <t>Организация сопровождения обучающихся в соответствии с методическими рекомендациями по функционированию психологических служб в общеобразовательных организациях</t>
    </r>
  </si>
  <si>
    <r>
      <rPr>
        <sz val="8"/>
        <color rgb="FF000000"/>
        <rFont val="Arial"/>
        <family val="2"/>
        <charset val="204"/>
      </rPr>
      <t>Проведение социально-психологического тестирования обучающихся в общеобразовательных организациях и профессиональных образовательных организациях, направленного на профилактику незаконного потребления обучающимися наркотических средств и психотропных веществ</t>
    </r>
  </si>
  <si>
    <r>
      <rPr>
        <sz val="8"/>
        <color rgb="FF000000"/>
        <rFont val="Arial"/>
        <family val="2"/>
        <charset val="204"/>
      </rPr>
      <t>Наличие в организации социального педагога</t>
    </r>
  </si>
  <si>
    <r>
      <rPr>
        <sz val="8"/>
        <color rgb="FF000000"/>
        <rFont val="Arial"/>
        <family val="2"/>
        <charset val="204"/>
      </rPr>
      <t>Разработанность антибуллинговой программы</t>
    </r>
  </si>
  <si>
    <r>
      <rPr>
        <sz val="8"/>
        <color rgb="FF000000"/>
        <rFont val="Arial"/>
        <family val="2"/>
        <charset val="204"/>
      </rPr>
      <t>Наличие коворкинга в образовательной организации</t>
    </r>
  </si>
  <si>
    <r>
      <rPr>
        <sz val="8"/>
        <color rgb="FF000000"/>
        <rFont val="Arial"/>
        <family val="2"/>
        <charset val="204"/>
      </rPr>
      <t>Наличие уголка психологической разгрузки</t>
    </r>
  </si>
  <si>
    <r>
      <rPr>
        <sz val="8"/>
        <color rgb="FF000000"/>
        <rFont val="Arial"/>
        <family val="2"/>
        <charset val="204"/>
      </rPr>
      <t>Использование ФГИС «Моя школа»</t>
    </r>
  </si>
  <si>
    <r>
      <rPr>
        <sz val="8"/>
        <color rgb="FF000000"/>
        <rFont val="Arial"/>
        <family val="2"/>
        <charset val="204"/>
      </rPr>
      <t>Оснащение IT- оборудованием в соответствии утвержденным Стандартом оснащения государственных и муниципальных общеобразовательных организаций, осуществляющих образовательную деятельность в субъектах Российской Федерации, компьютерным, мультимедийным, презентационным оборудованием и программным обеспечением»</t>
    </r>
  </si>
  <si>
    <r>
      <rPr>
        <sz val="8"/>
        <color rgb="FF000000"/>
        <rFont val="Arial"/>
        <family val="2"/>
        <charset val="204"/>
      </rPr>
      <t>Эксплуатация информационной системы управления образовательной организацией</t>
    </r>
  </si>
  <si>
    <r>
      <rPr>
        <sz val="8"/>
        <color rgb="FF000000"/>
        <rFont val="Arial"/>
        <family val="2"/>
        <charset val="204"/>
      </rPr>
      <t>Подключение образовательной организации к высокоскоростному интернету с фильтрацией контента</t>
    </r>
  </si>
  <si>
    <r>
      <rPr>
        <sz val="8"/>
        <color rgb="FF000000"/>
        <rFont val="Arial"/>
        <family val="2"/>
        <charset val="204"/>
      </rPr>
      <t>Участие в деятельности на базе ИКОП («Сферум») профессиональных сообществ педагогов для обмена опытом и поддержки начинающих учителей</t>
    </r>
  </si>
  <si>
    <r>
      <rPr>
        <sz val="8"/>
        <color rgb="FF000000"/>
        <rFont val="Arial"/>
        <family val="2"/>
        <charset val="204"/>
      </rPr>
      <t>Реализация государственно-общественного управления</t>
    </r>
  </si>
  <si>
    <r>
      <rPr>
        <sz val="8"/>
        <color rgb="FF000000"/>
        <rFont val="Arial"/>
        <family val="2"/>
        <charset val="204"/>
      </rPr>
      <t>Использование мобильных учебных комплексов (кванториумы, лаборатория безопасности, библиотечные комплексы и др.)</t>
    </r>
  </si>
  <si>
    <r>
      <rPr>
        <sz val="8"/>
        <color rgb="FF000000"/>
        <rFont val="Arial"/>
        <family val="2"/>
        <charset val="204"/>
      </rPr>
      <t>Наличие комнаты / уголка «Большой перемены»</t>
    </r>
  </si>
  <si>
    <r>
      <rPr>
        <sz val="8"/>
        <color rgb="FF000000"/>
        <rFont val="Arial"/>
        <family val="2"/>
        <charset val="204"/>
      </rPr>
      <t>Разработанность положения об организации внутришкольного пространства</t>
    </r>
  </si>
  <si>
    <r>
      <rPr>
        <sz val="8"/>
        <color rgb="FF000000"/>
        <rFont val="Arial"/>
        <family val="2"/>
        <charset val="204"/>
      </rPr>
      <t>Наличие бренда (узнаваемого стиля) школы</t>
    </r>
  </si>
  <si>
    <r>
      <rPr>
        <sz val="8"/>
        <color rgb="FF000000"/>
        <rFont val="Arial"/>
        <family val="2"/>
        <charset val="204"/>
      </rPr>
      <t>Наличие гимна школы</t>
    </r>
  </si>
  <si>
    <r>
      <rPr>
        <sz val="8"/>
        <color rgb="FF000000"/>
        <rFont val="Arial"/>
        <family val="2"/>
        <charset val="204"/>
      </rPr>
      <t>Наличие уголка с государственной символикой в классных кабинетах</t>
    </r>
  </si>
  <si>
    <r>
      <rPr>
        <sz val="8"/>
        <color rgb="FF000000"/>
        <rFont val="Arial"/>
        <family val="2"/>
        <charset val="204"/>
      </rPr>
      <t>Функционирование медиацентра (школьное ТВ, школьное радио, школьная газета)</t>
    </r>
  </si>
  <si>
    <t>Номер ОУ (ВПИСАТЬ!!!)</t>
  </si>
  <si>
    <r>
      <rPr>
        <b/>
        <sz val="14"/>
        <color theme="1"/>
        <rFont val="Times New Roman"/>
        <family val="1"/>
        <charset val="204"/>
      </rPr>
      <t>Внимание!</t>
    </r>
    <r>
      <rPr>
        <sz val="14"/>
        <color theme="1"/>
        <rFont val="Times New Roman"/>
        <family val="1"/>
        <charset val="204"/>
      </rPr>
      <t xml:space="preserve"> При работе особое внимание обращаем на показатели, отмеченные как</t>
    </r>
    <r>
      <rPr>
        <sz val="14"/>
        <color rgb="FFFF0000"/>
        <rFont val="Times New Roman"/>
        <family val="1"/>
        <charset val="204"/>
      </rPr>
      <t xml:space="preserve"> «критический»! </t>
    </r>
  </si>
  <si>
    <r>
      <t xml:space="preserve">Доля обучающихся общеобразовательных организаций, принявших участие в социально- психологическом тестировании на выявление рисков употребления наркотических средств и психотропных веществ, в общей численности обучающихся общеобразовательных организаций, которые могли принять участие в данном тестировании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</si>
  <si>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t>Баллы</t>
  </si>
  <si>
    <t>Показатель оценивания</t>
  </si>
  <si>
    <t>Текущая 
балльная оценка</t>
  </si>
  <si>
    <t>Плановая 
балльная 
оценка</t>
  </si>
  <si>
    <t>Управленческие 
действия/решения</t>
  </si>
  <si>
    <t xml:space="preserve">Планируемый 
результат </t>
  </si>
  <si>
    <t>Срок</t>
  </si>
  <si>
    <t>Ответсвенный 
исполнитель</t>
  </si>
  <si>
    <r>
      <t>Реализация учебно- исследовательской и проектной деятельности</t>
    </r>
    <r>
      <rPr>
        <b/>
        <sz val="11"/>
        <color rgb="FFFF0000"/>
        <rFont val="Calibri"/>
        <family val="2"/>
        <charset val="204"/>
        <scheme val="minor"/>
      </rPr>
      <t xml:space="preserve"> («критический» показатель)</t>
    </r>
  </si>
  <si>
    <t>Возможные дефициты:</t>
  </si>
  <si>
    <t>Уровень</t>
  </si>
  <si>
    <t xml:space="preserve">Текущий </t>
  </si>
  <si>
    <t>Плановый</t>
  </si>
  <si>
    <t>Обеспечиность реализации требований ФГОС общего образования для организации учебно-исследовательской и проектной деятельности.</t>
  </si>
  <si>
    <t>высокий</t>
  </si>
  <si>
    <t xml:space="preserve">средний </t>
  </si>
  <si>
    <t>недостаточный</t>
  </si>
  <si>
    <t xml:space="preserve">Дефицит квалифицированных кадров (их наличие и обученность) </t>
  </si>
  <si>
    <t>отсутсвует</t>
  </si>
  <si>
    <t>незначительный</t>
  </si>
  <si>
    <t>Наличие успешного опыта реализации проектов/исследований у педагогов</t>
  </si>
  <si>
    <t xml:space="preserve">значительный </t>
  </si>
  <si>
    <t xml:space="preserve">разовый </t>
  </si>
  <si>
    <t>Наличие методики и инструментов выявления актуальных тем 
для проектных/исследовательских работ</t>
  </si>
  <si>
    <t>имеется</t>
  </si>
  <si>
    <t>в разработке</t>
  </si>
  <si>
    <t xml:space="preserve">Наличие межпредметных /надпредметных  МО </t>
  </si>
  <si>
    <r>
      <t xml:space="preserve">Профессиональные компетенции педагогических работников в реализации трудовой функции по осуществление профессиональной деятельности в соответствии с требованиями федеральных государственных образовательных стандартов:
</t>
    </r>
    <r>
      <rPr>
        <b/>
        <sz val="11"/>
        <color theme="1"/>
        <rFont val="Calibri"/>
        <family val="2"/>
        <charset val="204"/>
        <scheme val="minor"/>
      </rPr>
      <t>уровень владения технологией</t>
    </r>
    <r>
      <rPr>
        <sz val="11"/>
        <color theme="1"/>
        <rFont val="Calibri"/>
        <family val="2"/>
        <charset val="204"/>
        <scheme val="minor"/>
      </rPr>
      <t xml:space="preserve"> формирования и развития умений и навыков исследовательской и проектной деятельности.</t>
    </r>
  </si>
  <si>
    <t>высокий (более 70%)</t>
  </si>
  <si>
    <t>средний (более 50%)</t>
  </si>
  <si>
    <t>низкий (менее 50%)</t>
  </si>
  <si>
    <t>Организация  работы по формированию интереса и мотивации обучающихся 
к исследовательской и проектной деятельности</t>
  </si>
  <si>
    <t>хорошо</t>
  </si>
  <si>
    <t>удовлетворительно</t>
  </si>
  <si>
    <t>неудовлетворительно</t>
  </si>
  <si>
    <t>Уровень организации работы по мотивации педагогов 
к осуществлению исследовательской /проектной деятельности обучающихся</t>
  </si>
  <si>
    <t>Материально-технические условия для развития исследовательской 
и проектной деятельности (оснащенность)</t>
  </si>
  <si>
    <r>
      <t xml:space="preserve">Реализация учебных планов одного или нескольких профилей обучения и (или) индивидуальных учебных планов </t>
    </r>
    <r>
      <rPr>
        <b/>
        <sz val="11"/>
        <color rgb="FFFF0000"/>
        <rFont val="Calibri"/>
        <family val="2"/>
        <charset val="204"/>
        <scheme val="minor"/>
      </rPr>
      <t xml:space="preserve"> («критический» показатель)</t>
    </r>
  </si>
  <si>
    <t xml:space="preserve">Укомплектованность квалифицированными педагогами, которые могут обеспечивать реализацию программ учебных предметов на профильном, углубленном уровне (их наличие и обученность) </t>
  </si>
  <si>
    <t>полностью укомплектованы</t>
  </si>
  <si>
    <t>незначительная потребность</t>
  </si>
  <si>
    <t>дефицит</t>
  </si>
  <si>
    <t>Уровень профессиональных компетенций педагогических работников 
в организации профильного обучения в ОО</t>
  </si>
  <si>
    <t>низкий</t>
  </si>
  <si>
    <t>Составляются индивидуальные учебные планы и реализуется обучении 
по индивидуальным учебным планам</t>
  </si>
  <si>
    <t>регулярно более 2-х</t>
  </si>
  <si>
    <t>редко</t>
  </si>
  <si>
    <t>отсутсвуют</t>
  </si>
  <si>
    <t>Организована работа по подготовке обучающихся к выбору профиля обучения</t>
  </si>
  <si>
    <t>Укомплектованность материально-технической база ОУ: оборудования 
для экспериментов, лабораторных работ и опытов</t>
  </si>
  <si>
    <t>Качество управления формированием и функционированием системы методического и организационно-педагогического обеспечения профильного обучения, дифференциации и индивидуализации обучения</t>
  </si>
  <si>
    <t>Высокое</t>
  </si>
  <si>
    <t>Ведется работа по формированию интереса и мотивации обучающихся 
к профильному обучению</t>
  </si>
  <si>
    <t xml:space="preserve"> Проведение диагностики запросов на профильное обучение</t>
  </si>
  <si>
    <t xml:space="preserve">ведется эпизодически, результаты не всегда учтены </t>
  </si>
  <si>
    <t>отсутсвует/проводится формально</t>
  </si>
  <si>
    <t xml:space="preserve"> Уровень обеспечения реализация требований ФГОС общего образования к организации профильного обучения, в том числе в форме ИУП</t>
  </si>
  <si>
    <t>Качество организации деятельности по реализации федеральных рабочих программ по учебным предметам.</t>
  </si>
  <si>
    <t xml:space="preserve"> Актуализирован перечень учебников и учебных пособий согласно ФПУ 
для обеспечения ООП</t>
  </si>
  <si>
    <t>Возмодность направления средств из  внебюджетных фондов на цели обеспеченния учебниками и учебными пособиями</t>
  </si>
  <si>
    <t>Организованность перспективного прогнозирования контингента обучающихся</t>
  </si>
  <si>
    <t>ведется системно и точно</t>
  </si>
  <si>
    <t>имеются  откланения от прогноза</t>
  </si>
  <si>
    <t xml:space="preserve">отсутствует </t>
  </si>
  <si>
    <t xml:space="preserve"> Распределение и использование финансовых ресурсов</t>
  </si>
  <si>
    <t>неэффективно</t>
  </si>
  <si>
    <t>Своевременность обеспечения учебниками и учебными пособиями в полном объеме (организация закупочных процедур)</t>
  </si>
  <si>
    <t>Применение электронных образовательных ресурсов (ЭОР) 
из федерального перечня</t>
  </si>
  <si>
    <r>
      <t>Закрепление применения ЭОР из федерального перечня в локальном нормативном акте</t>
    </r>
    <r>
      <rPr>
        <b/>
        <sz val="11"/>
        <color theme="1"/>
        <rFont val="Calibri"/>
        <family val="2"/>
        <charset val="204"/>
        <scheme val="minor"/>
      </rPr>
      <t xml:space="preserve"> о разработке рабочей программы учебного предмета</t>
    </r>
  </si>
  <si>
    <t>закреплено</t>
  </si>
  <si>
    <t>Организована методическая работа с педагогами по применению ЭОР на уроке.</t>
  </si>
  <si>
    <t>системна и на высоком уровне</t>
  </si>
  <si>
    <t>ведется эпизодически</t>
  </si>
  <si>
    <t>не оргнаизована 
(разбираюся самостоятельно)</t>
  </si>
  <si>
    <t>ИКТ-компетентность педагогических работников</t>
  </si>
  <si>
    <t>высокий (более 70% прошли ПК)</t>
  </si>
  <si>
    <t>средний (более 50% прошли ПК)</t>
  </si>
  <si>
    <t>Обеспеченность материально-технических условий для использования ЭОР 
на уроках и занятиях внеурочной деятельности</t>
  </si>
  <si>
    <t>Ведется работа по формированию интереса и мотивации обучающихся 
к углубленному изучению отдельных предметов.</t>
  </si>
  <si>
    <t>ведется системно</t>
  </si>
  <si>
    <t>не ведется</t>
  </si>
  <si>
    <t>Система финансирования индивидуальных учебных планов (ИУП) позволяет обеспечить их реализацию</t>
  </si>
  <si>
    <t xml:space="preserve">обеспечивает </t>
  </si>
  <si>
    <t>возможно, но есть сложности</t>
  </si>
  <si>
    <t>не позволяет</t>
  </si>
  <si>
    <t xml:space="preserve"> Реализация образовательной программы в сетевой форме</t>
  </si>
  <si>
    <t>реализуется системно</t>
  </si>
  <si>
    <t>эпизодически</t>
  </si>
  <si>
    <t xml:space="preserve"> возможность не используется </t>
  </si>
  <si>
    <t>В ОУ сформирована системы изучение интересов и запросов обучающихся 
и их родителей (законных представителей)</t>
  </si>
  <si>
    <t xml:space="preserve">сформирована </t>
  </si>
  <si>
    <t xml:space="preserve">частично сформирована </t>
  </si>
  <si>
    <t>проектируетсмя</t>
  </si>
  <si>
    <t xml:space="preserve"> Работает система формирования и удовлетвореня запросов обучающихся 
и их родителей (законных представителей)</t>
  </si>
  <si>
    <t xml:space="preserve">сформирована частично </t>
  </si>
  <si>
    <t>отсутствует/проектируется</t>
  </si>
  <si>
    <t>Применяется  практика взаимозачета результатов, полученных в иных организациях</t>
  </si>
  <si>
    <t>Ведение работы по обеспечению требований ФГОС по реализации углубленного изучения отдельных предметов</t>
  </si>
  <si>
    <t>Профессиональный предметно-методический уровень компетентности педагогических работников в осуществлении углубленного изучения отдельных предметов</t>
  </si>
  <si>
    <t>удовлетворительный</t>
  </si>
  <si>
    <t>Наличие кадров , способных обеспечить углубленное изучение отдельных предметов.</t>
  </si>
  <si>
    <t xml:space="preserve">имеются </t>
  </si>
  <si>
    <t>имеются частично</t>
  </si>
  <si>
    <t xml:space="preserve">Ограниченность выбора направлений дополнительного образования  </t>
  </si>
  <si>
    <t>ограничен</t>
  </si>
  <si>
    <t>частично ограничен</t>
  </si>
  <si>
    <t>не ограничен</t>
  </si>
  <si>
    <t>Удовлетворенность потребности обучающихся в выборе направлений дополнительного образования</t>
  </si>
  <si>
    <t>в полном объёме</t>
  </si>
  <si>
    <t xml:space="preserve">частично </t>
  </si>
  <si>
    <t>отсутствует</t>
  </si>
  <si>
    <t>Ознакомленность обучающихся и их родителей с возможностями образовательной организации в части предоставления дополнительного образования</t>
  </si>
  <si>
    <t>высокая</t>
  </si>
  <si>
    <t>средняя</t>
  </si>
  <si>
    <t>низкая</t>
  </si>
  <si>
    <t>Наличие системы изучения интересов и запросов обучающихся и их родителей (законных представителей)для проектных/исследовательских работ</t>
  </si>
  <si>
    <t>Уровень профессиональных дефицитов у заместителя директора по воспитательной работе в выполнении трудовой функции по администрированию деятельности общеобразовательной организации в части организации дополнительного образования в общеобразовательной организации</t>
  </si>
  <si>
    <t>средний</t>
  </si>
  <si>
    <t xml:space="preserve">Наличие материально-технического оснащения образовательной организации для реализации дополнительного образования
</t>
  </si>
  <si>
    <t>имеется в недостаточном количестве</t>
  </si>
  <si>
    <t>Кадровый дефицит специалистов по дополнительному образованию детей
к исследовательской и проектной деятельности</t>
  </si>
  <si>
    <t>Охват обучающихся дополнительным образованием в общеобразовательной организации к осуществлению исследовательской /проектной деятельности обучающихся</t>
  </si>
  <si>
    <t>Разработка программ дополнительного образования без учета образовательных потребностей обучающихся и индивидуальных возможностей и проектной деятельности (оснащенность)</t>
  </si>
  <si>
    <t>Изучение образовательных потребностей и индивидуальных возможностей обучающихся, интересов семьи и общества.и проектной деятельности (оснащенность)</t>
  </si>
  <si>
    <t>Организация сетевой формы реализации дополнительных общеобразовательных программ</t>
  </si>
  <si>
    <t>недостаточная</t>
  </si>
  <si>
    <t>Наличие ресурсов в образовательной организации для реализации программ дополнительного образования</t>
  </si>
  <si>
    <t>имеются</t>
  </si>
  <si>
    <t>имеются в недостаточном количестве</t>
  </si>
  <si>
    <t>отсутствуют</t>
  </si>
  <si>
    <t>Уровень материально-технического оснащения образовательной организации для реализации дополнительного образования</t>
  </si>
  <si>
    <t>Уровень кадрового дефицита специалистов по дополнительному образованию детей</t>
  </si>
  <si>
    <t>Изучение образовательных потребностей и индивидуальных возможностей обучающихся, интересов семьи и общества</t>
  </si>
  <si>
    <t>Реализуется</t>
  </si>
  <si>
    <t>Реализуется в недостаточном количестве</t>
  </si>
  <si>
    <t>Не реализуется</t>
  </si>
  <si>
    <t>Уровень достаточного количества программ дополнительного образования по всем направленностям.</t>
  </si>
  <si>
    <t>Наличие педагогических кадров для реализации дополнительных общеобразовательных программ технической и естественно-научной направленностей</t>
  </si>
  <si>
    <t>Организация сетевой формы реализации дополнительных общеобразовательных программ технической и естественно-научной направленностей</t>
  </si>
  <si>
    <t>Уровень материально-технического оснащения, помещения, необходимых для реализации дополнительных общеобразовательных программ технической и естественно-научной направленностейв общеобразовательной организации</t>
  </si>
  <si>
    <t>Наличие дополнительных общеобразовательных программ технической и естественно-научной направленностей</t>
  </si>
  <si>
    <t>Работа по формированию интереса и мотивации обучающихся и их родителей (законных представителей) в обучении детей по программам технологической направленности.</t>
  </si>
  <si>
    <t>Наличие разработанной программы технологического кружка</t>
  </si>
  <si>
    <t>имеется не в полном объёме</t>
  </si>
  <si>
    <t>не имеется</t>
  </si>
  <si>
    <t>Формат организации кружка технической направленности на базе образовательной организации для детей в возрасте от 10 до 18 лет по направлениям НТИ в соответствии с имеющимися у образовательной организации кадровыми и материально-техническими ресурсами.</t>
  </si>
  <si>
    <t>определён</t>
  </si>
  <si>
    <t>частично определён</t>
  </si>
  <si>
    <t>не определён</t>
  </si>
  <si>
    <t>Участие обучающихся в конкурсах, фестивалях, олимпиадах (кроме Всероссийской олимпиады школьников), конференциях</t>
  </si>
  <si>
    <t>Выстроенность системы выявления и развития одаренности</t>
  </si>
  <si>
    <t>Работа по привлечению обучающихся к участию в конкурсах, фестивалях, олимпиадах, конференциях</t>
  </si>
  <si>
    <t>ведётся в полном объёме</t>
  </si>
  <si>
    <t>ведётся частично</t>
  </si>
  <si>
    <t>Уровень системы мотивации педагогических работников</t>
  </si>
  <si>
    <t>Уровень системы подготовки обучающихся к конкурсному движению</t>
  </si>
  <si>
    <t>Уровень наличия профессиональных дефицитов у заместителя директора по воспитательной работе в выполнении трудовой функции по администрированию деятельности общеобразовательной организации в части организации дополнительного образования в общеобразовательной организации, участия обучающихся в конкурсах, фестивалях, олимпиадах, конференциях</t>
  </si>
  <si>
    <t>Уровень наличия профессиональных дефицитов у педагогических работников, реализующих программы внеурочной деятельности и дополнительные образовательные программы, в части подготовки обучающихся к участию в конкурсах, фестивалях, олимпиадах, конференциях</t>
  </si>
  <si>
    <t>Кадровый дефицит специалистов по дополнительному образованию детей</t>
  </si>
  <si>
    <t>имеется частично</t>
  </si>
  <si>
    <t>Материально-техническое оснащение техническими ресурсами</t>
  </si>
  <si>
    <t>Разработка программ, направленных на развитие интеллектуальных и творческих способностей и талантов обучающихся, интереса к научной (научно-исследовательской), инженерно-технической, изобретательской, творческой деятельности.  техническими ресурсами.</t>
  </si>
  <si>
    <t>разработаны</t>
  </si>
  <si>
    <t>разработаны частично</t>
  </si>
  <si>
    <t>не разработаны</t>
  </si>
  <si>
    <t>Выстроенность системы выявления и развития интеллектуальных и творческих способностей и талантов обучающихся, интереса к научной (научно-исследовательской), инженерно-технической, изобретательской, творческой деятельности</t>
  </si>
  <si>
    <t>система выстроена</t>
  </si>
  <si>
    <t>система выстроена частично</t>
  </si>
  <si>
    <t>система не выстроена</t>
  </si>
  <si>
    <t>Наличие предметных дефицитов педагогов (недостаточный профессиональный уровень для подготовки обучающихся к олимпиадам различного уровня (кроме ВСОШ), смотров, конкурсов, конференций)</t>
  </si>
  <si>
    <t>высокий уровень дефицитов</t>
  </si>
  <si>
    <t>средний уровень дефицитов</t>
  </si>
  <si>
    <t>низкий уровень дефицитов</t>
  </si>
  <si>
    <t>Работа по формированию интереса обучающихся и их родителей (законных представителей) в части подготовки обучающихся к олимпиадам различного уровня.</t>
  </si>
  <si>
    <t>реализуется</t>
  </si>
  <si>
    <t>реализуется в недостаточном количестве</t>
  </si>
  <si>
    <t>Наличие системы подготовки обучающихся к конкурсному движению</t>
  </si>
  <si>
    <t>Уровень наличия профессиональных дефицитов у педагогических работников, реализующих программы внеурочной деятельности и дополнительные образовательные программы, в части подготовки обучающихся к участию в конкурсах, фестивалях, олимпиадах, конференциях.олимпиадах, конференциях</t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</si>
  <si>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IT-кубы, Точки роста,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</si>
  <si>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Уровень организационно-управленческих компетенций управленческой команды</t>
  </si>
  <si>
    <t>Работа по формированию заинтересованности в сетевом взаимодействии педагогических работников, обучающихся и их родителей (законных представителей)</t>
  </si>
  <si>
    <t>ведётся не в полном объёме</t>
  </si>
  <si>
    <t>не ведётся</t>
  </si>
  <si>
    <t>Наличие разработанных образовательных программ, реализующихся в сетевой форме, по всем шести направленностям</t>
  </si>
  <si>
    <t>Уровень наличия профессиональных дефицитов у специалистов по дополнительному образованию детей в части организации сетевого взаимодействия</t>
  </si>
  <si>
    <t>Использование при реализации дополнительных образовательных программ образовательной организацией ресурсов других организаций, осуществляющих образовательную деятельность, а также научных, медицинских, физкультурно-спортивных организаций, организаций культуры и иных организаций, обладающих ресурсами, необходимых для осуществления образовательной деятельности по соответствующей дополнительной общеобразовательной программе.</t>
  </si>
  <si>
    <t>ресурсы используются</t>
  </si>
  <si>
    <t>ресурсы используются частично</t>
  </si>
  <si>
    <t>ресурсы не используются</t>
  </si>
  <si>
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др.)(критический показатель)</t>
  </si>
  <si>
    <t>Состояние системы внеурочной деятельности</t>
  </si>
  <si>
    <t>Сбалансирована</t>
  </si>
  <si>
    <t>Сбалансирована частично</t>
  </si>
  <si>
    <t>Не сбалансирована</t>
  </si>
  <si>
    <t>Сформированность системы воспитательной работы школы</t>
  </si>
  <si>
    <t>сформирована</t>
  </si>
  <si>
    <t>сформирована частично</t>
  </si>
  <si>
    <t>не сформирована</t>
  </si>
  <si>
    <t xml:space="preserve">Уровень компетенций педагогических работников, непозволяющий реализовать палитру творческих объединений 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</si>
  <si>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развития в общеобразовательной организации для реализации ключевых направлений образовательного организации.</t>
  </si>
  <si>
    <t>Наличие условий для функционирования школьных творческих объединений</t>
  </si>
  <si>
    <t>условия созданы</t>
  </si>
  <si>
    <t>условия созданы частично</t>
  </si>
  <si>
    <t>условия не созданы</t>
  </si>
  <si>
    <t>Состояние системы работы с детской инициативой</t>
  </si>
  <si>
    <t>Имеется</t>
  </si>
  <si>
    <t>На стадии формирования</t>
  </si>
  <si>
    <t>Не имеется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</si>
  <si>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включая создание и функционирования школьного театра</t>
  </si>
  <si>
    <t>Включенность театральной деятельности в образовательную программу</t>
  </si>
  <si>
    <t>Включена</t>
  </si>
  <si>
    <t>Включена частично</t>
  </si>
  <si>
    <t>Не включена</t>
  </si>
  <si>
    <t>Наличие школьного театра как формы реализации дополнительных общеобразовательных программ</t>
  </si>
  <si>
    <t>Наличие сетевой формы реализации программы школьного театра</t>
  </si>
  <si>
    <t>В разработке</t>
  </si>
  <si>
    <t>Наличие помещения для функционирования школьного театра</t>
  </si>
  <si>
    <t>Наличие оборудования для функционирования школьного театра</t>
  </si>
  <si>
    <t>Наличие педагогов, ведущих театральные кружки и студии</t>
  </si>
  <si>
    <t>Не имеются</t>
  </si>
  <si>
    <t>Понимание смены целевых ориентиров в федеральной и региональной образовательной политике</t>
  </si>
  <si>
    <t>Имеется частично</t>
  </si>
  <si>
    <t>Уровень организационно-управленческих компетенций административной команды</t>
  </si>
  <si>
    <t>Уроыень профессиональных компетенций управленческой команды в выполнении трудовых функций по созданию единого образовательного пространства в части организации и функционирования школьного музея</t>
  </si>
  <si>
    <t>Наличие педагогов, работающих в Школьном музее</t>
  </si>
  <si>
    <t>имеются в недочтаточном количестве</t>
  </si>
  <si>
    <t>не имеются</t>
  </si>
  <si>
    <t>Состояние включенности музейной деятельности в образовательную программу</t>
  </si>
  <si>
    <t>Наличие школьного музея как формы реализации дополнительных общеобразовательных программ</t>
  </si>
  <si>
    <t>Сертифицированность действующего школьного музея</t>
  </si>
  <si>
    <t>сертифицирован</t>
  </si>
  <si>
    <t>На стадии сертифицирования</t>
  </si>
  <si>
    <t>не сертифицирован</t>
  </si>
  <si>
    <t>Наличие в образовательной организации структурного подразделения, обеспечивающего осуществление образовательной деятельности и выполняющего учебно-воспитательные функции музейными средствами</t>
  </si>
  <si>
    <t>Наличие помещения для функционирования Школьного музея</t>
  </si>
  <si>
    <t>Уровень компетенций педагогических работников, позволяющий реализовать палитру творческих объединений</t>
  </si>
  <si>
    <t>Наличие системы работы с детской инициативой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</si>
  <si>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включая создание и функционирование школьного хора</t>
  </si>
  <si>
    <t>Наличие педагогов, работающих в школьном хоре</t>
  </si>
  <si>
    <t>Наличие рабочих программ курсов внеурочной деятельности хоровой тематики</t>
  </si>
  <si>
    <t>Наличие школьного хора как формы реализации дополнительных общеобразовательных программ</t>
  </si>
  <si>
    <t>на стадии формирования</t>
  </si>
  <si>
    <t>Наличие сетевой формы реализации программы школьного хора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</si>
  <si>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включая создание и функционирования школьного медиа центра</t>
  </si>
  <si>
    <t>Внутриучрежденческая открытость школьных объединений</t>
  </si>
  <si>
    <t>Открыты в полном объёме</t>
  </si>
  <si>
    <t>Открыты частично</t>
  </si>
  <si>
    <t>Закрыты</t>
  </si>
  <si>
    <t>Наличие школьного медиацентра</t>
  </si>
  <si>
    <t>Доля обучающихся, являющихся членами школьных творческих объединений, от общего количества обучающихся в организации</t>
  </si>
  <si>
    <t>Уровень профессиональных компетенций управленческой команды в выполнении трудовых функций по созданию единого образовательного пространства, развития в общеобразовательной организации в части привлечения обучающихся к школьным творческим объединениям</t>
  </si>
  <si>
    <t>Ознакомленность обучающихся и их родителей с деятельностью школьных творческих объединений</t>
  </si>
  <si>
    <t>Ознакомлены в полном объёме</t>
  </si>
  <si>
    <t>Ознакомлены частично</t>
  </si>
  <si>
    <t>Не ознакомлены</t>
  </si>
  <si>
    <t xml:space="preserve">Учёт интересов и потребностей  обучающихся при разработке дополнительных общеобразовательных программ </t>
  </si>
  <si>
    <t xml:space="preserve"> учитываются</t>
  </si>
  <si>
    <t>учитываются частично</t>
  </si>
  <si>
    <t>не учитываются</t>
  </si>
  <si>
    <t>Учёт индивидуальных возможностей и потребностей обучающихся</t>
  </si>
  <si>
    <t>Количество обучающихся, которые участвуют в школьных объединениях</t>
  </si>
  <si>
    <t>Среднее</t>
  </si>
  <si>
    <t>Низкое</t>
  </si>
  <si>
    <t>Учёт школьных творческих объединений в календарном плане воспитательной работы</t>
  </si>
  <si>
    <t>учтены</t>
  </si>
  <si>
    <t>учтены частично</t>
  </si>
  <si>
    <t>не учтены</t>
  </si>
  <si>
    <t>Наличие административного контроля за реализацией программ школьных творческих объединений и проведением мероприятий школьных творческих объединенийтворческим объединениям</t>
  </si>
  <si>
    <t>Количество мероприятий школьных творческих объединений: концерты, спектакли, выпуски газет, журналов и т.д. (для каждого школьного творческого объединения)</t>
  </si>
  <si>
    <t>Планируемое количество мероприятий в программах отдельных школьных творческих объединений</t>
  </si>
  <si>
    <t>Наличие планов мероприятий отдельных школьных творческих объединений</t>
  </si>
  <si>
    <t>Наличие сводного плана мероприятий школьных творческих объединений</t>
  </si>
  <si>
    <t>Выполнение порядка использования государственных символов Российской Федерации, установленного федеральными конституционными законами</t>
  </si>
  <si>
    <t>выполняется</t>
  </si>
  <si>
    <t>выполняется частично</t>
  </si>
  <si>
    <t>не выполняется</t>
  </si>
  <si>
    <t>Предусмотренность организации системного изучения и применения государственных символов РФ</t>
  </si>
  <si>
    <t>предусмотрено частично</t>
  </si>
  <si>
    <t>Реализация совместной деятельности педагогов, обучающихся, других участников образовательных отношений по созданию предметно-пространственной среды, поддержанию, использованию её в воспитательном процессе.</t>
  </si>
  <si>
    <t>реализуется частично</t>
  </si>
  <si>
    <t>Ренализация рабочей программы воспитания</t>
  </si>
  <si>
    <t>разработана</t>
  </si>
  <si>
    <t>нуждается в корректировке</t>
  </si>
  <si>
    <t>не разработана</t>
  </si>
  <si>
    <t>Наличие в календарном плане воспитательной работы четкости, согласованности со всеми участниками воспитательных мероприятий, направленностей</t>
  </si>
  <si>
    <t>Уровень работы по активному вовлечению обучающихся в мероприятия, предусмотренные планом воспитательной работы</t>
  </si>
  <si>
    <t>Уровень делегирования ответственности за формирование и реализацию мероприятий, предусмотренных планом воспитательной работы</t>
  </si>
  <si>
    <t>Уровень наличия мероприятий календарного плана воспитательной работы</t>
  </si>
  <si>
    <t>нормальный</t>
  </si>
  <si>
    <t>избыточный</t>
  </si>
  <si>
    <t>Разработка календарного плана воспитательной работы на учебный год в соответствии с федеральным календарным планом воспитательной работы</t>
  </si>
  <si>
    <t>разработан</t>
  </si>
  <si>
    <t>не разработан</t>
  </si>
  <si>
    <t>Выполнение календарного плана воспитательной работы в полном объеме.</t>
  </si>
  <si>
    <t>выполнен в полном объёме</t>
  </si>
  <si>
    <t>выполнен частично</t>
  </si>
  <si>
    <t>не выполнен</t>
  </si>
  <si>
    <t>Создание Совета родителей</t>
  </si>
  <si>
    <t>создан</t>
  </si>
  <si>
    <t>создан формально</t>
  </si>
  <si>
    <t>не создан</t>
  </si>
  <si>
    <t>Вовлечённость в решения Совета родителей в деятельности образовательной организации</t>
  </si>
  <si>
    <t>решения учитываются</t>
  </si>
  <si>
    <t>решения учитываются частично</t>
  </si>
  <si>
    <t>решения игнорируются</t>
  </si>
  <si>
    <t>Проведение работы по вовлечению родителей в деятельность Совета родителей,  обеспечение участия в жизни общеобразовательной организации</t>
  </si>
  <si>
    <t>проводится</t>
  </si>
  <si>
    <t>проводится частично</t>
  </si>
  <si>
    <t>Уровень коммуникации с родительским сообществом</t>
  </si>
  <si>
    <t>Деятельность представителей родительского сообщества в Управляющем совете общеобразовательной организации.</t>
  </si>
  <si>
    <t>ведётся активно</t>
  </si>
  <si>
    <t>не предусмотрена</t>
  </si>
  <si>
    <t>Наличие советника директора по воспитанию и взаимодействию с детскими общественными объединениями</t>
  </si>
  <si>
    <t>Наличие в штатном расписании должности педагогического работника с наименованием «советник директора по воспитанию и взаимодействию с детскими общественными объединениями</t>
  </si>
  <si>
    <t>в процессе формирования</t>
  </si>
  <si>
    <t>Организация административного контроля деятельности классных руководителей</t>
  </si>
  <si>
    <t>Организован</t>
  </si>
  <si>
    <t>Организован частично</t>
  </si>
  <si>
    <t>Не организован</t>
  </si>
  <si>
    <t>Уровень открытости, системности в работе с родителями</t>
  </si>
  <si>
    <t>Участие родителей  в разработке рабочей программы воспитания</t>
  </si>
  <si>
    <t>участвуют</t>
  </si>
  <si>
    <t>участвуют частично</t>
  </si>
  <si>
    <t>не участвуют</t>
  </si>
  <si>
    <t xml:space="preserve">Предусмотренность деятельности представителей родительского сообщества в общеобразовательной организации </t>
  </si>
  <si>
    <t>предусмотрена</t>
  </si>
  <si>
    <t>предусмотрена частично</t>
  </si>
  <si>
    <t>Наличие работы по регламентированным формам взаимодействия образовательной организации и родителей</t>
  </si>
  <si>
    <t>Стимулирование развития неформальных форм взаимодействия образовательной организации и родителей</t>
  </si>
  <si>
    <t>стимулируется</t>
  </si>
  <si>
    <t>стимулируется не в полном объёме</t>
  </si>
  <si>
    <t>Использование воспитательного потенциала взаимодействия с родителями (законными представителями) обучающихся в процессе реализации рабочей программы воспитания</t>
  </si>
  <si>
    <t>используется</t>
  </si>
  <si>
    <t>используется не в полном объёме</t>
  </si>
  <si>
    <t>Организационная и творческая активность управления образовательной организацией</t>
  </si>
  <si>
    <t>Высокая</t>
  </si>
  <si>
    <t>Средняя</t>
  </si>
  <si>
    <t>Низкая</t>
  </si>
  <si>
    <t>Использование школьной символики (флаг школы, гимн школы, эмблема школы, элементы школьного костюма и т. п.) при обучении и воспитании обучающихся</t>
  </si>
  <si>
    <t>обеспечено</t>
  </si>
  <si>
    <t>обеспечено не в полном объёме</t>
  </si>
  <si>
    <t>Сформированность системы работы административной команды с кадрами, отсутствие кадрового резерва и как, следствие, отсутствие специалиста, занимающегося вопросами организации туристско-краеведческой деятельности обучающихся</t>
  </si>
  <si>
    <t>Сформирована</t>
  </si>
  <si>
    <t>Сформирована частично</t>
  </si>
  <si>
    <t>Не сформирована</t>
  </si>
  <si>
    <t>Уровень профессиональных компетенций управленческой команды в части организации реализации программы краеведения и школьного туризма</t>
  </si>
  <si>
    <t>Наличие защищённых туристических объектов вблизи школы</t>
  </si>
  <si>
    <t>Наличие материально-технического оснащения для реализации программ по туризму</t>
  </si>
  <si>
    <t>имеется в недочтаточном количестве</t>
  </si>
  <si>
    <t>Наличие необходимого личного и группового снаряжения</t>
  </si>
  <si>
    <t>Разработка программ краеведения и школьного туризма в рамках внеурочной деятельности и/или дополнительного образования</t>
  </si>
  <si>
    <t>Уровень профессиональных компетенций управленческой команды в части организации летних тематических смен в школьном лагере</t>
  </si>
  <si>
    <t>Наличие системы воспитательной работы школы в летний период</t>
  </si>
  <si>
    <t>Наличие социальных партнеров и сетевого взаимодействия</t>
  </si>
  <si>
    <t>Предоставление права выбора системы и места организации своего досуга в каникулярное время обучающимся всех возрастов, а также родителям (законным представителям)</t>
  </si>
  <si>
    <t>предоставляется</t>
  </si>
  <si>
    <t>предоставляется частично</t>
  </si>
  <si>
    <t>не предоставляется</t>
  </si>
  <si>
    <t>Обеспечение условий для организации летних тематических смен в школьном лагере</t>
  </si>
  <si>
    <t>обеспечивается</t>
  </si>
  <si>
    <t>обеспечивается не в полном объёме</t>
  </si>
  <si>
    <t>не обепспечивается</t>
  </si>
  <si>
    <t>Разработка программы летнего школьного лагеря</t>
  </si>
  <si>
    <t>на стадии разработки</t>
  </si>
  <si>
    <t>Наличие системы работы с детской инициативой, ученическим самоуправлением</t>
  </si>
  <si>
    <t>Организация работы по вовлечению обучающихся в деятельность Совета обучающихся.</t>
  </si>
  <si>
    <t>организована</t>
  </si>
  <si>
    <t>организована не в полном объёме</t>
  </si>
  <si>
    <t>не организована</t>
  </si>
  <si>
    <t>Наличие достаточного количества профессиональных компетенций заместителя директора по воспитанию, советника директора по воспитанию и взаимодействию с детскими общественными объединениями в организации ученического самоуправления.</t>
  </si>
  <si>
    <t>имеются в полном объёме</t>
  </si>
  <si>
    <t>имеются не в полном объёме</t>
  </si>
  <si>
    <t>Наличие первичного отделения РДДМ Движение первых</t>
  </si>
  <si>
    <t>Наличие нормативного правового обеспечения организации деятельности первичного отделения РДДМ «Движение первых»</t>
  </si>
  <si>
    <t>Уровень организации работы по вовлечению обучающихся в РДДМ «Движение первых».</t>
  </si>
  <si>
    <t>Наличие концепции организации внутришкольного пространства</t>
  </si>
  <si>
    <t>Уровень работы по вовлечению обучающихся в активную деятельность в ученическом самоуправлении</t>
  </si>
  <si>
    <t>Наличие организации деятельности центра детских инициатив, пространства ученического самоуправления и вовлечения обучающихся в деятельность центра детских инициатив</t>
  </si>
  <si>
    <t>организуется</t>
  </si>
  <si>
    <t>организуется не в полном объёме</t>
  </si>
  <si>
    <t>не организуется</t>
  </si>
  <si>
    <t>Участие в реализации проекта Орлята России (при реализации начального общего образования)</t>
  </si>
  <si>
    <t>Наличие достаточного количества  профессиональных компетенций заместителя директора по воспитанию в вопросах организации деятельности по реализации проекта «Орлята России» и вовлечению в него обучающихся</t>
  </si>
  <si>
    <t>Реализация курсов внеурочной деятельности для обучающихся начальной школы в рамках программы развития социальной активности обучающихся начальных классов «Орлята России»</t>
  </si>
  <si>
    <t>реализуются</t>
  </si>
  <si>
    <t>реализуются частично</t>
  </si>
  <si>
    <t>не реализуются</t>
  </si>
  <si>
    <t>Наличие достаточного количества профессиональных компетенций учителей начальных классов в вопросах организации деятельности по реализации проекта «Орлята России» и вовлечению в него обучающихся.</t>
  </si>
  <si>
    <t xml:space="preserve">Уровень работы по вовлечению обучающихся начальных классов в реализацию проекта «Орлята России».  </t>
  </si>
  <si>
    <t>Наличие представительств детских и молодежных общественных объединений (Юнармия, Большая перемена и др.)</t>
  </si>
  <si>
    <t>Наличие достаточного количества профессиональных компетенций заместителя директора по воспитанию в создании и организации деятельности детских и молодежных общественных объединений («Юнармия», «Большая перемена» и др.)</t>
  </si>
  <si>
    <t>Уровень работы по вовлечению обучающихся в деятельность представительств детских и молодежных общественных объединений («Юнармия», «Большая перемена».</t>
  </si>
  <si>
    <t>Предусмотренность в программе воспитания организации детских и молодежных общественных объединений.</t>
  </si>
  <si>
    <t>Участие обучающихся в волонтерском движении (при реализации основного общего и (или) среднего общего образования)</t>
  </si>
  <si>
    <t xml:space="preserve">Наличие достаточного количества профессиональных компетенций заместителя директора по воспитанию, классных руководителей, педагогических работников в организации волонтерского движения. </t>
  </si>
  <si>
    <t>Уровень работы по вовлечению обучающихся в волонтерское движение</t>
  </si>
  <si>
    <t>Предусмотренность в программе воспитания организации волонтерского движения в образовательной организации</t>
  </si>
  <si>
    <t>Наличие школьных военно-патриотических клубов</t>
  </si>
  <si>
    <t>Обеспечение создания и деятельности военно-патриотического клуба</t>
  </si>
  <si>
    <t>Наличие помещения, необходимого для работы школьного военно-патриотического клуба</t>
  </si>
  <si>
    <t>Наличие материально-технического оснащения, необходимого для работы школьного военно-патриотического клуба</t>
  </si>
  <si>
    <t>Наличие административного контроля деятельности советника директора по воспитанию и взаимодействию с детскими общественными объединениями.</t>
  </si>
  <si>
    <t>осуществляется</t>
  </si>
  <si>
    <t>осуществляется не в полном объёме</t>
  </si>
  <si>
    <t>Наличие достаточного уровня профессиональных компетенций заместителя директора по воспитанию, классных руководителей в организации деятельности школьного военно-патриотического клуба</t>
  </si>
  <si>
    <r>
      <t xml:space="preserve">Использование государственных символов при обучении и воспитании </t>
    </r>
    <r>
      <rPr>
        <b/>
        <sz val="11"/>
        <color rgb="FFFF0000"/>
        <rFont val="Calibri"/>
        <family val="2"/>
        <charset val="204"/>
        <scheme val="minor"/>
      </rPr>
      <t>(критический показатель)</t>
    </r>
  </si>
  <si>
    <r>
      <t xml:space="preserve">Реализация календарного плана воспитательной работы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</si>
  <si>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Наличие утверждённого календарного плана профориентационной деятельности в школе (в соответствии с календарным планом профориентационной деятельности, разработанным в субъекте РФ).</t>
  </si>
  <si>
    <t>Реализация утверждённого календарного плана профориентационной деятельности в школе (в соответствии с календарным планом профориентационной деятельности, разработанным в субъекте РФ).</t>
  </si>
  <si>
    <t>реализуется не в полном объёме</t>
  </si>
  <si>
    <t>Наличие достаточного количества профессиональных компетенций управленческой команды в выполнении функций по администрированию реализации утвержденного плана профориентационной деятельности в школе.</t>
  </si>
  <si>
    <t>Включение в должностные обязанности членов управленческой команды  функционала по реализации профориентационной деятельности.</t>
  </si>
  <si>
    <t>включен</t>
  </si>
  <si>
    <t>не включён</t>
  </si>
  <si>
    <t>Наличие механизмов взаимодействия с региональными предприятиями/организациями, оказывающими содействие в реализации профориентационных мероприятий.</t>
  </si>
  <si>
    <t>Уровень профессиональных компетенций управленческой команды по установлению внешних деловых связей</t>
  </si>
  <si>
    <t>Уровень работы с обучающимися по проведению системной подготовительной предпрофильной и предпрофессиональной работы в основной школе для обеспечения предварительного самоопределения обучающихся.</t>
  </si>
  <si>
    <t>Наличие профильных предпрофессиональных классов, удовлетворяющих интересы и потребности обучающихся.</t>
  </si>
  <si>
    <t>Уровень профессиональных компетенций членов управленческой команды в организации и обеспечении профильного обучения, дифференциации и индивидуализации обучения.</t>
  </si>
  <si>
    <t>Уровень компетенций педагогических работников по преподаванию в профильных классах</t>
  </si>
  <si>
    <t>Включение в рабочие программы по предметам, курсам разделов, связанных с самоопределением, профориентацией</t>
  </si>
  <si>
    <t>включены</t>
  </si>
  <si>
    <t>на стадии включения</t>
  </si>
  <si>
    <t>не включены</t>
  </si>
  <si>
    <t xml:space="preserve">Уровень компетенций педагогических работников по реализации профориентационных задач. </t>
  </si>
  <si>
    <t>Предусмотренность в рабочих программах учебных предметов, учебных курсов, курсов внеурочной деятельности экскурсий на предприятия.</t>
  </si>
  <si>
    <t>Предусмотрены</t>
  </si>
  <si>
    <t>Предусмотрены в недостаточном количестве</t>
  </si>
  <si>
    <t>Не предусмотрены</t>
  </si>
  <si>
    <t>Наличие плана участия обучающихся в моделирующих профессиональных пробах (онлайн) и тестированиях.;Не обеспечивается участие обучающихся в моделирующих профессиональных пробах (онлайн) и тестированиях</t>
  </si>
  <si>
    <t>Наличие сетевого взаимодействия, где определены сетевые партнеры.</t>
  </si>
  <si>
    <t>Уровень компетенций педагогов для проведения профессиональных проб и тестирований</t>
  </si>
  <si>
    <t>Не предусмотрена система работы (сетевого взаимодействия) с организациями СПО и ВО</t>
  </si>
  <si>
    <t xml:space="preserve">Предусмотренность экскурсий в организации СПО и ВО в рабочих программах учебных предметов, курсах внеурочной деятельности, рабочей программе воспитания. </t>
  </si>
  <si>
    <t>Обеспечение посещения обучающимися профессиональных проб на региональных площадках</t>
  </si>
  <si>
    <t>обеспечивается частично</t>
  </si>
  <si>
    <t>не обеспечивается</t>
  </si>
  <si>
    <t>Наличие плана посещения обучающимися профессиональных проб на региональных площадках</t>
  </si>
  <si>
    <t>предусмотрен</t>
  </si>
  <si>
    <t xml:space="preserve">Уровень компетенций педагогов для проведения профессиональных проб. </t>
  </si>
  <si>
    <t>Наличие реализуемых программ дополнительного образования, направленных на профориентацию</t>
  </si>
  <si>
    <t>нуждаются в корректировке</t>
  </si>
  <si>
    <t>Наличие работы по формированию интереса и мотивации обучающихся и их родителей (законных представителей) в обучении детей по программам дополнительного образования, направленных на профориентацию</t>
  </si>
  <si>
    <t>Наличие сетевой формы реализации образовательной программы</t>
  </si>
  <si>
    <t>Уровень управленческих компетенций по организации профессионального обучения обучающихся в общеобразовательной организации</t>
  </si>
  <si>
    <t>Наличие программ профессиональной подготовки по профессиям рабочих и должностям служащих.</t>
  </si>
  <si>
    <t>Организация просветительской работы с родительской общественностью в части профессионального ориентирования обучающихся, кадровых потребностях современного рынка труда.</t>
  </si>
  <si>
    <t>работа организована</t>
  </si>
  <si>
    <t>на стадии организации</t>
  </si>
  <si>
    <t>Участие обучающихся 6‒11 классов в мероприятиях проекта Билет в будущее</t>
  </si>
  <si>
    <t>Уровень организации практической части профориентационной работы в образовательной организации</t>
  </si>
  <si>
    <t>Наличие работы по формированию интереса /мотивации обучающихся в участии в мероприятиях проекта «Билет в будущее».</t>
  </si>
  <si>
    <t>Обепспечение подготовки к участию в чемпионатах по профессиональному мастерству</t>
  </si>
  <si>
    <t>обеспечивается в полном объёме</t>
  </si>
  <si>
    <t>Обеспечение информирования обучающихся общеобразовательных организаций о целях и задачах Всероссийского чемпионатного движения по профессиональному мастерству</t>
  </si>
  <si>
    <r>
      <t>Реализация утвержденного календарного плана профориентационной деятельности в школе (в соответствии с календарным планом профориентационной деятельности, разработанным в субъекте РФ)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</si>
  <si>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Магистральное направление  «Школьный климат»</t>
  </si>
  <si>
    <r>
      <t xml:space="preserve">Наличие в общеобразовательной организации педагога-психолога </t>
    </r>
    <r>
      <rPr>
        <b/>
        <sz val="12"/>
        <color rgb="FFFF0000"/>
        <rFont val="Calibri"/>
        <family val="2"/>
        <charset val="204"/>
        <scheme val="minor"/>
      </rPr>
      <t>("критический" показатель)</t>
    </r>
  </si>
  <si>
    <t>Наличие в образовательной организации психолого-педагогического сопровождения участников образовательных отношений квалифицированным специалистом (педагогом- психологом).</t>
  </si>
  <si>
    <t>в планировании</t>
  </si>
  <si>
    <r>
      <t xml:space="preserve">Доля обучающихся общеобразовательных организаций, принявших участие в социально-психологическом тестировании на выявление рисков употребления наркотических средств и психотропных веществ, в общей численности обучающихся общеобразовательных организаций, которые могли принять участие в данном тестировании </t>
    </r>
    <r>
      <rPr>
        <b/>
        <sz val="12"/>
        <color rgb="FFFF0000"/>
        <rFont val="Calibri"/>
        <family val="2"/>
        <charset val="204"/>
        <scheme val="minor"/>
      </rPr>
      <t>("критический" показатель)</t>
    </r>
  </si>
  <si>
    <t>Доля обучающихся ОО, принявших участие в социально-психологическом тестировании</t>
  </si>
  <si>
    <t>высокий (90% обучающихся и более)</t>
  </si>
  <si>
    <t>средний (80%-89% обучающихся)</t>
  </si>
  <si>
    <t>недостаточный (менее 80%)</t>
  </si>
  <si>
    <t>Концепция мер, направленных на раннее выявление незаконного потребления наркотических средств и психотропных веществ и построения целевых профилактических мероприятий по употреблению ПАВ.</t>
  </si>
  <si>
    <t>Наличие локальных актов по организации психолого-педагогического сопровождения участников образовательных отношений</t>
  </si>
  <si>
    <t>Наличие ЛА по организации психолого-педагогического сопровождения участников образовательных отношений, реализации требований ФГОС общего образования к   психолого-педагогическим условиям реализации образовательных программ.</t>
  </si>
  <si>
    <t>организовано</t>
  </si>
  <si>
    <t>планируется</t>
  </si>
  <si>
    <t>не реализовано</t>
  </si>
  <si>
    <t>Наличие психолого-педагогической программы</t>
  </si>
  <si>
    <t>Наличие программы адресной психологической помощи (поддержки)</t>
  </si>
  <si>
    <t>Наличие в образовательной организации системы социального сопровождения участников образовательных отношений квалифицированным специалистом (социальным педагогом).образовательных программ</t>
  </si>
  <si>
    <t>Наличие в штате общеобразовательной организации учителя-логопеда, обеспечивающего оказание помощи целевым группам обучающихся.</t>
  </si>
  <si>
    <t>Наличие отдельного кабинета педагога-психолога (наличие возможности у педагога-психолога  для научной организации труда, эффективной работы по созданию обстановки доверительного общения и психологического комфорта необходимых для оказания своевременной квалифицированной консультативнометодической, психокоррекционной и других видов психологической помощи субъектам образовательного пространства: педагогам, детям, учащимся разного уровня развития и возраста, их родителям)</t>
  </si>
  <si>
    <t>Кабинет педагога-психолога оборудован автоматизированным рабочим местом.</t>
  </si>
  <si>
    <r>
      <t xml:space="preserve">Оказание психолого-педагогической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 </t>
    </r>
    <r>
      <rPr>
        <b/>
        <sz val="12"/>
        <color rgb="FFFF0000"/>
        <rFont val="Calibri"/>
        <family val="2"/>
        <charset val="204"/>
        <scheme val="minor"/>
      </rPr>
      <t>("критический" показатель)</t>
    </r>
  </si>
  <si>
    <t>Разработа система по оказанию своевременной адресной помощи субъектам образовательной деятельности</t>
  </si>
  <si>
    <t xml:space="preserve">Оказание психолого-педагогической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одаренным детям) </t>
  </si>
  <si>
    <t>Наличие в общеобразовательной организации педагога-психолога.</t>
  </si>
  <si>
    <t>Наличие в штате общеобразовательной организации учителя-логопеда</t>
  </si>
  <si>
    <t>Наличие в штате общеобразовательной организации учителя-дефектолога</t>
  </si>
  <si>
    <t>Наличие в штате общеобразовательной организации социального педагога</t>
  </si>
  <si>
    <t>Наличие разработанной психолого-педагогической программы</t>
  </si>
  <si>
    <t>Наличие разработанной  программы адресной психологической помощи (поддержки)</t>
  </si>
  <si>
    <t>Обеспечение вариативности направлений психолого-педагогического сопровождения участников образовательных отношений</t>
  </si>
  <si>
    <t>Обеспечение вариативности форм психолого-педагогического сопровождения участников образовательного процесса</t>
  </si>
  <si>
    <t>Обеспечение диверсификация уровней психолого-педагогического сопровождения (индивидуальный, групповой, уровень класса, уровень организации)</t>
  </si>
  <si>
    <t>Оказание психолого-педагогической помощи каждой из целевых группам обучающихся.</t>
  </si>
  <si>
    <t xml:space="preserve">Осуществление психолого-педагогического сопровождение участников образовательных отношений. </t>
  </si>
  <si>
    <t>Наличие помещений для формирования психологически благоприятного школьного пространства для обучающихся.</t>
  </si>
  <si>
    <t>Наличие в кабинете педагога-психолога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</si>
  <si>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Обеспечение возможности оказания психологических услуг высокого уровня некоторым категориям детей, нуждающихся в особом внимании в связи с высоким риском уязвимости</t>
  </si>
  <si>
    <t>Кабинет педагога-психолога, соответствует требованиям к школьным помещениям и позволяет обеспечить наличие специальных тематических зон</t>
  </si>
  <si>
    <t>Наличие в организации отдельного кабинета педагога-психолога.</t>
  </si>
  <si>
    <t>Реализация мер по профилактике профессионального выгорания педагогических работников</t>
  </si>
  <si>
    <t>Наличие специальных тематических зон - психологически благоприятных школьных пространств для педагогов.</t>
  </si>
  <si>
    <t>Мониторинг роста явлений насилия, агрессии, игровой и интернет-зависимостей; десоциализации, виктимности в школе</t>
  </si>
  <si>
    <t>Организация мероприятий, направленных на профилактику травли в образовательной среде</t>
  </si>
  <si>
    <t>Кадровая укомплектованность (наличие в организации психолога и/или социального педагога)</t>
  </si>
  <si>
    <t>Организация системной работы по преодолению дефицита компетенций у педагогических и иных работников образовательной организации.</t>
  </si>
  <si>
    <t>Обеспечение административного контроля</t>
  </si>
  <si>
    <t>Мониторинг увеличения в ОО обучающихся с антисоциальным, антидисциплинарным, делинквентным противоправным, а также аутоагрессивным (самоповреждающие и суицидальные) поступкам</t>
  </si>
  <si>
    <t>Организована служба медиации в образовательной организации</t>
  </si>
  <si>
    <t>Обеспечение эффективного распределения сфер ответственности в вопросах профилактики девиантного поведения обучающихся</t>
  </si>
  <si>
    <t>Организация межведомственного взаимодействия с различными субъектами профилактики деструктивного поведения детей и молодежи</t>
  </si>
  <si>
    <t>Организация социально-педагогической и психолого-педагогической деятельности, направленной на выявление групп риска, в том числе семейного неблагополучия</t>
  </si>
  <si>
    <t>Организована работа по оказанию помощи и поддержки обучающимся группы риска и их семьям</t>
  </si>
  <si>
    <t>Реализация профилактической и информационно-просветительской работы с обучающимися группы риска</t>
  </si>
  <si>
    <t>Кадровая укомплектованность (наличие в организации психолога и/или социального педагога).</t>
  </si>
  <si>
    <t>Выстраивание системной работы по преодолению дефицита компетенций у педагогических и иных работников образовательной организации по вопросам профилактики девиантного поведения</t>
  </si>
  <si>
    <t>Налажено взаимодействие с родителями по вопросам профилактики девиантного поведения обучающихся.</t>
  </si>
  <si>
    <t>Магистральное направление «Образовательная среда». ЦОС (поддержка всех активностей)</t>
  </si>
  <si>
    <r>
      <t>Наличие локальных актов (далее ‒ ЛА) образовательной организации, регламентирующих ограничения использования мобильных телефонов обучающимися</t>
    </r>
    <r>
      <rPr>
        <b/>
        <sz val="12"/>
        <color rgb="FFFF0000"/>
        <rFont val="Calibri"/>
        <family val="2"/>
        <charset val="204"/>
        <scheme val="minor"/>
      </rPr>
      <t xml:space="preserve"> («критический» показатель)</t>
    </r>
  </si>
  <si>
    <t>Наличие ЛА образовательной организации, регламентирующих ограничения использования мобильных телефонов обучающимися</t>
  </si>
  <si>
    <t>Обсуждение в коллективе  вопроса об ограничениях использования мобильных средств связи для образовательных целей</t>
  </si>
  <si>
    <t>Проведение информационно-просветительской и разъяснительной работы с педагогическими работниками (в том числе через курсы повышения квалификации с привлечением квалифицированных специалистов), родителями (законными представителями) и обучающимися о рисках здоровью от воздействия электромагнитного излучения, генерируемого устройствами мобильной связи, о возможных негативных последствиях и эффективности учебного процесса при неупорядоченном использовании устройств мобильной связи в образовательном процессе</t>
  </si>
  <si>
    <t>Разработка средства наглядной агитации по разъяснению порядка упорядочения использования устройств мобильной связи в образовательной организации для педагогических работников, родителей (законных представителей) и обучающихся</t>
  </si>
  <si>
    <t>Обеспечение психолого-педагогического сопровождения процесса, связанного с ограничением использования устройств мобильной связи в образовательной организации</t>
  </si>
  <si>
    <t>Проработан с родителями вопрос коммуникации родителей с обучающимися в случае возникновения необходимости, внештатной ситуации</t>
  </si>
  <si>
    <t>Определение круга лиц, организующих выполнение мероприятий с обучающимися и их родителями (законными представителями) по выработке культуры безопасной эксплуатации устройств мобильной связи</t>
  </si>
  <si>
    <t>Система работы по ограничению использования участниками образовательного процесса устройств мобильной связи для образовательных целей</t>
  </si>
  <si>
    <r>
      <t xml:space="preserve">Подключение образовательной организации к высокоскоростному интернету 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</si>
  <si>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Наличие высокоскоростного Интернета</t>
  </si>
  <si>
    <t>Отсутствие сбоев в работе высокоскоростного Интернета</t>
  </si>
  <si>
    <t>Наличие необходимого оборудования для высокоскоростного Интернета</t>
  </si>
  <si>
    <t>Присутствует соответствующая IT-инфраструктура</t>
  </si>
  <si>
    <t>Наличие  финансовых средств в ОО для улучшения скорости Интернета.</t>
  </si>
  <si>
    <r>
      <t xml:space="preserve">Предоставление безопасного доступа к информационно-коммуникационной сети Интернет 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</si>
  <si>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Реализация административных мер по борьбе с нежелательным контентом со стороны администрации ОО</t>
  </si>
  <si>
    <t>Наличие ЛА образовательной организации, регламентирующих предоставление безопасного доступа к информационно-коммуникационной сети Интернет</t>
  </si>
  <si>
    <t>Контроль использования обучающимися и педагогическими работниками сети Интернет с помощью программно-технических средств: не установлена специальная система фильтрации, антивирусная программа и т. п</t>
  </si>
  <si>
    <t>Реализация провайдером контроля безопасного контента</t>
  </si>
  <si>
    <t>Просветительская работа, посвященная безопасному поведению в сети Интернет и его использованию.</t>
  </si>
  <si>
    <r>
      <t>Использование федеральной государственной информационной системы Моя школа, в том числе верифицированного цифрового образовательного контента, при реализации основных общеобразовательных программ в соответствии с Методическими рекомендациями Федерального института цифровой трансформации в сфере образования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</si>
  <si>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Наличие управленческих компетенций в реализации государственной политики по внедрению ФГИС «Моя школа» и ЦОС</t>
  </si>
  <si>
    <t>Наличие ЛА документов по использованию ФГИС «Моя школа»</t>
  </si>
  <si>
    <t>Обеспечнность необходимого количества оборудованных рабочих мест педагогов, оснащенных необходимым оборудованием</t>
  </si>
  <si>
    <t>Высокий уровень технической подготовки ответственного за подключение к ИС</t>
  </si>
  <si>
    <t>Наличие у педагогических работников необходимых компетенций</t>
  </si>
  <si>
    <t>Обеспечение обучения педагогических работников по знакомству с функциональными возможностями ФГИС «Моя школа»</t>
  </si>
  <si>
    <t>Реализация возможностей ФГИС «Моя школа» в организации оценочной деятельности</t>
  </si>
  <si>
    <t>Включенность в рабочие программы учебных предметов видов учебной деятельности с использованием ресурсов ФГИС «Моя школа»</t>
  </si>
  <si>
    <t xml:space="preserve">Выявление индивидуальных ситуаций, связанных с особенностями здоровья у школьников (педагогов), препятствующих использованию электронного обучения из-за влияния на здоровье </t>
  </si>
  <si>
    <r>
      <t xml:space="preserve">Информационно-коммуникационная образовательная платформа Сферум </t>
    </r>
    <r>
      <rPr>
        <b/>
        <sz val="12"/>
        <color rgb="FFFF0000"/>
        <rFont val="Calibri"/>
        <family val="2"/>
        <charset val="204"/>
        <scheme val="minor"/>
      </rPr>
      <t>(«критический» показатель)</t>
    </r>
  </si>
  <si>
    <t>Наличие ЛА о назначении администратора ИКОП из числа педагогических работников образовательной организации для сопровождения и координации процессов внутри образовательной организации на платформе Сферум</t>
  </si>
  <si>
    <t>Регистрация образовательной организации на ИКОП Сферум</t>
  </si>
  <si>
    <t>Организация обучения педагогических работников по использованию возможностей платформы Сферум организации образовательной деятельности</t>
  </si>
  <si>
    <t>Внесение соответствующих изменений и дополнений по применению Сферум в VK Мессенджере в рабочие программы и/или учебные планы в части используемых технологических решений в образовательном процессе</t>
  </si>
  <si>
    <t>Информирование обучающихся и их родителей (законных представителей) об использовании ИКОП Сферум в VK Мессенджере в образовательном процессе</t>
  </si>
  <si>
    <t>Размещение на официальном сайте информации об использовании ИКОП Сферум в VK Мессенджере в образовательном процессе и  рекомендаций по применению цифрового сервиса участниками образовательных отношений</t>
  </si>
  <si>
    <t xml:space="preserve"> Использование руководством образовательной организации функциональных возможностей Сферум в VK Мессенджере в управленческих процессах (размещение документов, информирование участников образовательных отношений, проведение рабочих совещаний, педагогических советов, родительских собраний, школьных мероприятий и др.)</t>
  </si>
  <si>
    <t>Организация коммуникационного взаимодействия педагогических работников с обучающимися, их родителями (законными представителями) с использованием доступных функциональных возможностей профиля Сферум в VK Мессенджере</t>
  </si>
  <si>
    <t xml:space="preserve">Использование возможностей Сферум в VK Мессенджере педагогическими работниками образовательной организации в педагогической деятельности (проведение учебных занятий, консультаций в дистанционном и гибридном формате, коммуникации в чатах с обучающимися и их родителями (законными представителями), проведении родительских собраний, организации сетевого взаимодействия и др.) </t>
  </si>
  <si>
    <t>Использование ИКОП Сферум  для проведения онлайн-трансляций учебных занятий с возможностью просмотров и комментирования</t>
  </si>
  <si>
    <t>В ИКОП Сферум созданы сообщества учебных классов, учебных групп, в том числе групп, сформированных из педагогических работников и обучающихся в секциях и кружках, а также групп по интересам обучающихся и сообществ педагогических работников</t>
  </si>
  <si>
    <t>Педагогические работники включены в сетевые профессиональные сообщества по обмену педагогическим опытом</t>
  </si>
  <si>
    <t>Обеспечивается высокое качество интернет-соединения</t>
  </si>
  <si>
    <t>Осуществление административного контроля.</t>
  </si>
  <si>
    <t>Оснащение образовательной организации IT- 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материально-технической базой для внедрения ЦОС</t>
  </si>
  <si>
    <t>Обеспеченность финансированием</t>
  </si>
  <si>
    <t>Соответствие оборудования образовательной организации  Методическим рекомендациям по вопросам размещения оборудования, поставляемого в целях обеспечения образовательных организаций материально-технической базой для внедрения ЦОС</t>
  </si>
  <si>
    <t>Реализация цифровой модели образовательной среды</t>
  </si>
  <si>
    <t>Обеспечение хранения оборудования ЦОС</t>
  </si>
  <si>
    <t>Соблюдение условиий и нормы хранения техники</t>
  </si>
  <si>
    <t>Соблюдение рекомендаций по хранению оборудования</t>
  </si>
  <si>
    <t>Выполнение рекомендаций по размещению оборудования</t>
  </si>
  <si>
    <t>Осуществление административного контроля эксплуатации оборудования</t>
  </si>
  <si>
    <t>Выполнение рекомендаций по использованию оборудования на учебных предметах обязательных предметных областей, указанных во ФГОС НОО, ФГОС ООО, ФГОС СОО</t>
  </si>
  <si>
    <t>Выполнение рекомендаций по использованию оборудования при организации разных видов учебной деятельности обучающихся в соответствии с ФГОС НОО, ФГОС ООО, ФГОС СОО</t>
  </si>
  <si>
    <t>Выполнение рекомендации по использованию оборудования при организации образовательной деятельности по дополнительным образовательным программам</t>
  </si>
  <si>
    <t>Осуществление административного контроля использования оборудования</t>
  </si>
  <si>
    <t>Наличие компетенций у управленческой команды в использовании информационной системы в управлении образовательной организацией организация обучения управленческой команды использованию информационной системы в управлении образовательной организацией</t>
  </si>
  <si>
    <t>Обеспечение финансирования</t>
  </si>
  <si>
    <t xml:space="preserve">Разработана концепция организации внутришкольного пространства. </t>
  </si>
  <si>
    <t>Наличие финансовых средств для создания в образовательной организации пространств для учебных и неучебных занятий, творческих дел.</t>
  </si>
  <si>
    <t>Присутствует мотивация педагогического коллектива в организации внутришкольного пространства</t>
  </si>
  <si>
    <t>Наличие оборудованного эффективного внутришкольного пространства для учебных и неучебных занятий, творческих дел.</t>
  </si>
  <si>
    <t>Наличие помещения для организации школьного библиотечного информационного центра</t>
  </si>
  <si>
    <t>Наличие ЛА о школьном библиотечном информационном центре</t>
  </si>
  <si>
    <t>Реформация форм взаимодействия с посетителями - учащимися и учителями-предметниками</t>
  </si>
  <si>
    <t>Сформирована концепция  особенностей функционала библиотечного информационного центра и  даны разъяснения по отличию работы библиотеки от  ИБЦ</t>
  </si>
  <si>
    <t>Обеспеченность необходимым оборудованием</t>
  </si>
  <si>
    <t>Обеспеченность материально-технической базы</t>
  </si>
  <si>
    <t>Контроль и концепция обновления библиотечного фонда.</t>
  </si>
  <si>
    <t>Контроль по обеспеченнию информационно-ресурсного и программного обеспечения</t>
  </si>
  <si>
    <t>Равномерное и обоснованное распределение функций, возложенных на ИБЦ, на персонал, с учетом возросших потребностей и новых обязанностей</t>
  </si>
  <si>
    <t>Наличие профессиональной компетенции работника библиотеки в организации школьного библиотечного информационного центра.</t>
  </si>
  <si>
    <t>Полнота кадрового обеспечения</t>
  </si>
  <si>
    <t>Разработана программа развития школьного библиотечного информационного центра.</t>
  </si>
  <si>
    <t>Реализация модели Школа полного дня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</t>
  </si>
  <si>
    <t xml:space="preserve">Реализация модели «Школа полного дня» </t>
  </si>
  <si>
    <t>Обеспеченность помещений для работы классов-групп или групп, организованных из обучающихся одной или нескольких параллелей</t>
  </si>
  <si>
    <t>Обеспеченность разно акцентированных пространств (кабинет, лаборатория, мастерские, библиотека, читальный зал, компьютерный класс, игротека, медиатека, помещения для работы классов-групп или групп, организованных из обучающихся одной или нескольких параллелей, пространства для общения и уединения, для игр, подвижных занятий и спокойной работы)</t>
  </si>
  <si>
    <t>Наличие спортивных площадок, актового и спортивного залов, зала хореографии, различных студий и т. д., необходимых для организаций дополнительного образования, досуга</t>
  </si>
  <si>
    <t>Наличие помещений для организации двухразового горячего питания.</t>
  </si>
  <si>
    <t>Наличие педагогов, способных организовать и направить послеурочную коллективную деятельность детей и подростков</t>
  </si>
  <si>
    <t>Наличие административных компетенций управленческой команды в организации школы полного дня</t>
  </si>
  <si>
    <t>Реализация интеграции урочной и внеурочной деятельности</t>
  </si>
  <si>
    <t>Реализация программ дополнительного образования детей</t>
  </si>
  <si>
    <t>Реализация услуг по присмотру и уходу за детьми в группах продленного дня</t>
  </si>
  <si>
    <t xml:space="preserve">Выполнение рекомендаций по организации досуговой, спортивной, иной деятельности для обучающихся в группах продленного дня. </t>
  </si>
  <si>
    <t>Сформированы коллегиальные органы управления в соответствии с Федеральным законом Об образовании в Российской Федерации, предусмотренные уставом образовательной организации</t>
  </si>
  <si>
    <t>Наличие ЛА, регламентирующих деятельность коллегиальных органов управления</t>
  </si>
  <si>
    <t>Наличие коллегиальных органов управления общеобразовательной организацией</t>
  </si>
  <si>
    <t>Выполнение возложенного на коллегиальные органы управления функционала в соответствии с Федеральным законом «Об образовании в Российской Федерации», предусмотренные уставом образовательной организации,  в полном объеме</t>
  </si>
  <si>
    <t>Наличие ЛА, регламентирующих деятельность управляющего совета</t>
  </si>
  <si>
    <t>Сформированность управляющего совета, предусмотренного уставом образовательной организации</t>
  </si>
  <si>
    <t>Выполнение возложенных функций на управляющий совет в полном объеме</t>
  </si>
  <si>
    <t>Компетентность членов управляющего совета в части разработки стратегии образовательной организации (программа развития образовательной организации, образовательная программа); прав и обязанностей членов управляющего совета</t>
  </si>
  <si>
    <t>Высокий уровень информированности о деятельности Управляющего Совета и обратной связи с общественностью</t>
  </si>
  <si>
    <t>Наличие механизмов контроля принятия решений</t>
  </si>
  <si>
    <t>Отсутствие конфликтов интересов при формировании состава управляющего совета.</t>
  </si>
  <si>
    <t>Максимальный балл</t>
  </si>
  <si>
    <t>Текущий бал</t>
  </si>
  <si>
    <t>Планируемый балл</t>
  </si>
  <si>
    <t>Планируемый балл, % от max</t>
  </si>
  <si>
    <t>Текущий бал, 
% от max</t>
  </si>
  <si>
    <t>Текущий</t>
  </si>
  <si>
    <t>Показатели</t>
  </si>
  <si>
    <t>Условия для реализация единых подходов к
организации и контролю горячего
питания</t>
  </si>
  <si>
    <t>База нормативно - правовых документов на пищеблоке</t>
  </si>
  <si>
    <t>Оборудование столовых (умывальники, полотенца и т.д.)</t>
  </si>
  <si>
    <t>Кадры пищеблока. количество квалифицированного персонала в пищеблоке.</t>
  </si>
  <si>
    <r>
      <t xml:space="preserve">Организация просветительской деятельности, направленной на формирование здорового образа жизни (далее &amp;ndash; ЗОЖ), профилактика табакокурения, употребления алкоголя и наркотических средств.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</si>
  <si>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 xml:space="preserve"> Программы и формы деятельности  соответствуют возрастным особенностям обучающимся
</t>
  </si>
  <si>
    <t xml:space="preserve">Организация на внутришкольном и внутриклассном уровнях просветительской деятельности, направленной на формирование здорового образа жизни (далее – ЗОЖ). Профилактика табакокурения, употребления алкоголя и наркотических средств. </t>
  </si>
  <si>
    <r>
      <t xml:space="preserve">владение педагогами разнообразными видами </t>
    </r>
    <r>
      <rPr>
        <i/>
        <sz val="11"/>
        <color theme="1"/>
        <rFont val="Calibri"/>
        <family val="2"/>
        <charset val="204"/>
        <scheme val="minor"/>
      </rPr>
      <t xml:space="preserve">технологий </t>
    </r>
    <r>
      <rPr>
        <sz val="11"/>
        <color theme="1"/>
        <rFont val="Calibri"/>
        <family val="2"/>
        <charset val="204"/>
        <scheme val="minor"/>
      </rPr>
      <t>- социальными, педагогическими, психологическими.</t>
    </r>
  </si>
  <si>
    <t xml:space="preserve">низкий </t>
  </si>
  <si>
    <r>
      <t>педагоги владеют разнообразными видами сформированности психолого-педагогических</t>
    </r>
    <r>
      <rPr>
        <i/>
        <sz val="11"/>
        <color theme="1"/>
        <rFont val="Calibri"/>
        <family val="2"/>
        <charset val="204"/>
        <scheme val="minor"/>
      </rPr>
      <t xml:space="preserve"> компетенций</t>
    </r>
  </si>
  <si>
    <t>работа по формированию мотивации обучающихся к посещению школьных просветительских мероприятий по ЗОЖ, по профилактике курения табака, употребления алкоголя и наркотических средств.</t>
  </si>
  <si>
    <t>Соблюдение нормы непрерывной работы с ЭСО</t>
  </si>
  <si>
    <t xml:space="preserve">вопросы здоровьесбережения в образовательной программе. </t>
  </si>
  <si>
    <t>Компетенции у заместителя директора по воспитанию по администрированию деятельности в части реализации программы здоровьесбережения.</t>
  </si>
  <si>
    <t>Единая программа по здоровьесбережению</t>
  </si>
  <si>
    <t>Сетевые формы реализации программы, договоров о сетевом взаимодействии</t>
  </si>
  <si>
    <t>Привлечение внебюджетных фондов.</t>
  </si>
  <si>
    <t>Спортивный зал, соответствующий требованиям СанПин; иная спортивная инфраструктура для занятий физической культурой и спортом</t>
  </si>
  <si>
    <t>Квалифицированные специалисты</t>
  </si>
  <si>
    <t>Диверсификация деятельности школьных спортивных клубов (далее &amp;ndash; ШСК) (по видам спорта)</t>
  </si>
  <si>
    <t>Реализация сетевых форм реализации программы</t>
  </si>
  <si>
    <t xml:space="preserve"> Организационно-управленческие компетенций управленческой команды.
</t>
  </si>
  <si>
    <t xml:space="preserve"> Наличие спортивного зала, соответствующего требованиям СанПин;  спортивная инфраструктура для занятий физической культурой и спортом.</t>
  </si>
  <si>
    <t>Включение в Единый Всероссийский реестр школьных спортивных клубов</t>
  </si>
  <si>
    <t xml:space="preserve">Работа по формированию мотивации у обучающихся и их родителей к посещению школьных спортивных клубов. 
</t>
  </si>
  <si>
    <t>сетевые формы реализации программы</t>
  </si>
  <si>
    <t>Лицензия на осуществление образовательной деятельности по программам дополнительного образования</t>
  </si>
  <si>
    <t>Участие обучающихся в массовых физкультурно-спортивных мероприятиях (в том числе во Всероссийских спортивных соревнованиях школьников Президентские состязания и Всероссийских спортивных играх школьников Президентские спортивные игры)</t>
  </si>
  <si>
    <t>Система работы по популяризации спорта; включенности массовой спортивной деятельности в образовательную программу.</t>
  </si>
  <si>
    <t>Работа по привлечению обучающихся к участию в массовых физкультурно-спортивных мероприятиях.</t>
  </si>
  <si>
    <t xml:space="preserve">Организационно-управленческих компетенции управленческой команды
</t>
  </si>
  <si>
    <t>Материально-технической база для проведения массовых физкультурно-спортивных мероприятий</t>
  </si>
  <si>
    <t>Компетентность педагогических работников</t>
  </si>
  <si>
    <t xml:space="preserve">Система мотивации педагогических работников. 
</t>
  </si>
  <si>
    <t>Наличие победителей и призеров спортивных соревнований (в том числе во Всероссийских спортивных соревнованиях школьников Президентские состязания и Всероссийских спортивных играх школьников Президентские спортивные игры)</t>
  </si>
  <si>
    <t xml:space="preserve">система работы по популяризации спорта </t>
  </si>
  <si>
    <t>включенность массовой спортивной деятельности в образовательную программу.</t>
  </si>
  <si>
    <t xml:space="preserve">Единая программа по здоровьесбережению
</t>
  </si>
  <si>
    <t>Наличие компетенций у педагогических работников.</t>
  </si>
  <si>
    <t xml:space="preserve">Система мотивации педагогических работников. </t>
  </si>
  <si>
    <t xml:space="preserve">Материально-технической база для проведения массовых физкультурно-спортивных мероприятий.
</t>
  </si>
  <si>
    <t>Доля обучающихся, получивших знак отличия Всероссийского физкультурно-спортивного комплекса Готов к труду и обороне (далее ‒ ВФСК ГТО) в установленном порядке, соответствующий его возрастной категории на 1 сентября отчетного года</t>
  </si>
  <si>
    <t>Организация просветительской деятельности с родителями (законными
представителями) обучающихся  по подготовке обучающихся к участию во Всероссийском физкультурно-спортивном комплексе «Готов к труду и обороне».</t>
  </si>
  <si>
    <t>Система мотивации педагогических работников по подготовке обучающихся к участию во Всероссийском физкультурно-спортивном комплексе «Готов к труду и обороне»</t>
  </si>
  <si>
    <t xml:space="preserve">технологии формирования и развития умений и навыков, необходимых для участия во Всероссийском физкультурно-спортивном комплексе «Готов к труду и обороне
</t>
  </si>
  <si>
    <t xml:space="preserve">Кадровы по подготовке обучающихся к участию во Всероссийском физкультурно-спортивном комплексе «Готов к труду и обороне»
</t>
  </si>
  <si>
    <t>Информирование обучающихся об участии во Всероссийском физкультурно-спортивном комплексе «Готов к труду и обороне».  знанияо правилах и порядке проведения процедуры сдачи Всероссийского физкультурно-спортивного комплекса ГТО.</t>
  </si>
  <si>
    <t>Магистральное направление "Учитель. Школьная команда»</t>
  </si>
  <si>
    <t>Локальные акты, необходимые для расчета штатной численности общеобразовательной организации</t>
  </si>
  <si>
    <t xml:space="preserve">Сформированность профессиональных компетенций членов управленческой команды для реализации трудовой функции "Администрирование деятельности общеобразовательной организации": </t>
  </si>
  <si>
    <t>Формирование организационной структуры, штатного расписания, планировать потребность в кадрах, организовывать их подбор, прием на работу, допуск к работе, определять должностные обязанности.</t>
  </si>
  <si>
    <t>Единые подходы к штатному расписанию, обеспечивающих каждому обучающемуся получение качественного образования через реализацию образовательных программ, возможность получения консультации (помощи, сопровождения) специалистов (психолог (педагог-психолог), социальный педагог, учитель-логопед, учитель-дефектолог, медицинский работник и др.).;</t>
  </si>
  <si>
    <t>понимание управленческими кадрами нормативов штатной численности, способной обеспечить реализацию целей и задач общеобразовательной организации в соответствии с Уставом.</t>
  </si>
  <si>
    <t>Локальный акт о системе материального и нематериального стимулирования</t>
  </si>
  <si>
    <t>Система материального и нематериального стимулирования, содержащего неактуальные положения, положения, не соответствующие текущему законодательству</t>
  </si>
  <si>
    <t xml:space="preserve">Соблюдение локальных актов о системе материального и нематериального стимулирования </t>
  </si>
  <si>
    <r>
      <t>Развитие системы наставничества (положение о наставничестве, дорожная карта о его реализации, приказы)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</si>
  <si>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Система наставничества как субъект методической службы образовательной организации</t>
  </si>
  <si>
    <t>Нормативного правового регулирования внедрения (применения) системы (целевой модели) наставничества</t>
  </si>
  <si>
    <t>Реализация системы наставничества</t>
  </si>
  <si>
    <t>Уровень профессиональных компетенций заместителей директора по учебно-воспитательной работе в части организации условий (методических объединений/кафедр / методических советов) для развития профессиональных компетенций педагогических работников общеобразовательной организации в структуре методической службы методических объединений / кафедр / методических советов учителей и/или отсутствие нормативного правового регулирования функционирования методических объединений / кафедр / методических советов учителей.</t>
  </si>
  <si>
    <t>Охват учителей диагностикой профессиональных компетенций (федеральной, региональной, самодиагностикой).</t>
  </si>
  <si>
    <t>Доля учителей, для которых по результатам диагностики профессиональных дефицитов разработаны ИОМ.</t>
  </si>
  <si>
    <t>высокий (более 80%)</t>
  </si>
  <si>
    <t>средний (более 60%)</t>
  </si>
  <si>
    <r>
  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</si>
  <si>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года).</t>
  </si>
  <si>
    <t>Доля педагогических работников, прошедших обучение по программам повышения квалификации по инструментам ЦОС, размещеннымв Федеральном реестре дополнительных профессиональных программ педагогического образования (за три последних года)</t>
  </si>
  <si>
    <t>Доля педагогических работников, прошедших обучение по программам повышения квалификации по инструментам ЦОС, размещенным в Федеральном реестре дополнительных профессиональных программ педагогического образования (за три последних года</t>
  </si>
  <si>
    <t>высокий (более 60%)</t>
  </si>
  <si>
    <t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</t>
  </si>
  <si>
    <t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года).</t>
  </si>
  <si>
    <t>высокий (более 50%)</t>
  </si>
  <si>
    <t>средний (более 40%)</t>
  </si>
  <si>
    <t>низкий (менее 30%)</t>
  </si>
  <si>
    <t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</t>
  </si>
  <si>
    <t xml:space="preserve">повышение квалификации членов управленческой команды.   </t>
  </si>
  <si>
    <t>средний (более 30%)</t>
  </si>
  <si>
    <t>высокий (100%)</t>
  </si>
  <si>
    <t>средний (более 80%)</t>
  </si>
  <si>
    <t>Количество педагогов, способных осуществлять реализацию программ углубленного изучения предмета, профильного обучения</t>
  </si>
  <si>
    <t>Условия для обучения учителей по дополнительным профессиональным программам, направленным на формирование у обучающихся навыков, обеспечивающих технологический суверенитет страны (математика, физика, информатика, химия, биология) (за три последних года)</t>
  </si>
  <si>
    <t xml:space="preserve">Участие на районном уровне </t>
  </si>
  <si>
    <t>педагогов, участвующих в профессиональных конкурсах на всероссийском уровне</t>
  </si>
  <si>
    <t>формируется и ведется банк успешных «командных» педагогических и управленческих практик и не осуществляется их тиражирование.</t>
  </si>
  <si>
    <t>работа по мотивации педагогов, участвующих в конкурсах профессионального мастерства, к достижению высокого результата</t>
  </si>
  <si>
    <r>
      <t>Наличие методических объединений / кафедр / методических советов учителей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</si>
  <si>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Организационные компетенций заместителей директора по учебно-воспитательной работе в части создания условий (методических объединений/кафедр / методических советов) для развития профессиональных компетенций педагогических работников общеобразовательной организации</t>
  </si>
  <si>
    <t>структуре методической службы методических объединений / кафедр / методических советов классных руководителей и/или отсутствие нормативного правового регулирования функционирования методических объединений / кафедр / методических советов классных руководителей.</t>
  </si>
  <si>
    <t>Текущий показатель</t>
  </si>
  <si>
    <t>Плановый показатель</t>
  </si>
  <si>
    <t>Магистральное направление, в %%</t>
  </si>
  <si>
    <t>Здоровье, % от max</t>
  </si>
  <si>
    <t>Творчество, % от max</t>
  </si>
  <si>
    <t>Воспитание, % от max</t>
  </si>
  <si>
    <t>Профориентация, % от max</t>
  </si>
  <si>
    <t>Учитель.Школьная команда, % от max</t>
  </si>
  <si>
    <t>Школьный климат, % от max</t>
  </si>
  <si>
    <t>Образовательная среда, % от max</t>
  </si>
  <si>
    <t>Знание, % от max</t>
  </si>
  <si>
    <t xml:space="preserve">хорошо </t>
  </si>
  <si>
    <t>недостаточно</t>
  </si>
  <si>
    <t>высокое</t>
  </si>
  <si>
    <t>требует частичного улучшения</t>
  </si>
  <si>
    <t>требует существенных улучнений</t>
  </si>
  <si>
    <t>системно</t>
  </si>
  <si>
    <t>Ведется системно, результаты учитываются</t>
  </si>
  <si>
    <t xml:space="preserve">полностью </t>
  </si>
  <si>
    <t>частично</t>
  </si>
  <si>
    <t>не актуализирован</t>
  </si>
  <si>
    <t>имеется в существенном в объеме 
(от 25-50%)</t>
  </si>
  <si>
    <t>имеется в умеренном объеме
 (до 35% от планируемой закупки)</t>
  </si>
  <si>
    <t>отсутствует (нет ВФ)</t>
  </si>
  <si>
    <t>оптимально</t>
  </si>
  <si>
    <t>системно и своевременно</t>
  </si>
  <si>
    <t xml:space="preserve">имеются эпизодические отклонения </t>
  </si>
  <si>
    <t>регуляоные сбои обеспечения</t>
  </si>
  <si>
    <t>не закреплено</t>
  </si>
  <si>
    <t>обеспечены</t>
  </si>
  <si>
    <t>обеспечены частично/есть сбои в работе</t>
  </si>
  <si>
    <t>не обеспечены</t>
  </si>
  <si>
    <t>не применяется</t>
  </si>
  <si>
    <r>
      <t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</t>
    </r>
    <r>
      <rPr>
        <b/>
        <sz val="12"/>
        <color rgb="FFFF0000"/>
        <rFont val="Calibri"/>
        <family val="2"/>
        <charset val="204"/>
        <scheme val="minor"/>
      </rPr>
      <t xml:space="preserve"> (критический показатель)</t>
    </r>
  </si>
  <si>
    <t>Наличие локального акта, регламентирующего формы, порядок, периодичность текущего контроля успеваемости и промежуточной аттестации обучающихся</t>
  </si>
  <si>
    <t>Содержание локального акта, регламентирующего формы, порядок, периодичность текущего контроля успеваемости и промежуточной аттестации обучающихся,             
не соответствует требованиям законодательства в сфере образования, не содержит чётких указаний на порядок деятельности.</t>
  </si>
  <si>
    <t>полностью соответсвует</t>
  </si>
  <si>
    <t>соответсвует частично</t>
  </si>
  <si>
    <t>Уровень контроля со стороны администрации за реализацией и соблюдением требований локального акта, регламентирующего формы, порядок, периодичность текущего контроля успеваемости и промежуточной аттестации обучающихся</t>
  </si>
  <si>
    <t xml:space="preserve">системный </t>
  </si>
  <si>
    <t>умереный, эпизодический</t>
  </si>
  <si>
    <t>отсутствие или низкий</t>
  </si>
  <si>
    <t>Уровень профессиональных компетенций педагогических работников 
и управленческих кадров в вопросах текущего контроля, промежуточной и итоговой аттестации обучающихся</t>
  </si>
  <si>
    <t>Уровень обеспечения соответствия образовательных результатов учащихся внешней оценки качества образования.</t>
  </si>
  <si>
    <r>
      <t xml:space="preserve">Реализация и соблюдение требований локального акта, регламентирующего внутреннюю систему оценки качества образования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</si>
  <si>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Наличие/состояние локального нормативного акта, регламентирующего функционирование внутренней системы оценки качества образования 
в общеобразовательной организации</t>
  </si>
  <si>
    <t xml:space="preserve">имеется в актуальной форме </t>
  </si>
  <si>
    <t>требует актуализации</t>
  </si>
  <si>
    <t>Исполннение требований локального нормативного акта, регламентирующего функционирование ВСОКО в общеобразовательной организации педагогическими работниками</t>
  </si>
  <si>
    <t>исполняются системно</t>
  </si>
  <si>
    <t>частично исполняются/есть отклонения</t>
  </si>
  <si>
    <t>не исполняются</t>
  </si>
  <si>
    <t>Уровень внимания и контроля со стороны администрации за исполннением требований локального нормативного акта, регламентирующего функционирование ВСОКО в общеобразовательной организации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</si>
  <si>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</si>
  <si>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 xml:space="preserve">Наличие графика оценочных процедур на официальном сайте общеобразовательной организации. </t>
  </si>
  <si>
    <t>Наличие фактов необъективности текущего и итогового оценивания</t>
  </si>
  <si>
    <t>Отсутвуют</t>
  </si>
  <si>
    <t xml:space="preserve"> имеются/официально зафиксированы</t>
  </si>
  <si>
    <t>Система работы школы по подготовке к ЕГЭ, в том числе обучающихся, претендующих на получение медали «За особые успехи в учении»</t>
  </si>
  <si>
    <t>сформирована, работа системна</t>
  </si>
  <si>
    <t>частично сформирована, есть сбои</t>
  </si>
  <si>
    <t>не сформирована/работа ведется эпизодически</t>
  </si>
  <si>
    <t>Уровень профессиональных компетенций педагогических работников для обеспечения подготовки обучающихся, претендующих на получение медали «За особые успехи в учении» к ЕГЭ</t>
  </si>
  <si>
    <t>достаточный</t>
  </si>
  <si>
    <t xml:space="preserve">недостаточный </t>
  </si>
  <si>
    <t>Образовательная организация не входит в перечень образовательных организаций с признаками необъективных результатов</t>
  </si>
  <si>
    <t>Уровень обеспечения объективности процедур оценки качества образования, в том числе организации контроля за соблюдением порядка/регламента проведения оценочных процедур</t>
  </si>
  <si>
    <t>Наличие единых требований к системе оценки образовательных достижений обучающихся</t>
  </si>
  <si>
    <t>Уровень владения педагогическими работниками технологией критериального оценивания</t>
  </si>
  <si>
    <t xml:space="preserve">достаточный </t>
  </si>
  <si>
    <t>Уровень владения педагогическими работниками технологией разработки контрольных измерительных материалов, обеспечивающих объективную оценку образовательных достижений</t>
  </si>
  <si>
    <t>Уровень понимание педагогическими работниками значения объективной оценки учебных достижений, текущих и итоговых результатов освоения основной образовательной программы обучающимися</t>
  </si>
  <si>
    <t>Уровень сформированности системы подготовки обучающихся к ОГЭ</t>
  </si>
  <si>
    <t>высокий, работа системна</t>
  </si>
  <si>
    <t>удовлетворительный (иногда есть сбои)</t>
  </si>
  <si>
    <t>низкий (работа ведется эпизодически)</t>
  </si>
  <si>
    <t>Уровень эффективности управления образовательной организацией в части обеспечения достижения планируемых результатов освоения образовательных программ</t>
  </si>
  <si>
    <t>Уровень профессиональных компетенций педагогических работников в обеспечении эффективной подготовки к ОГЭ</t>
  </si>
  <si>
    <t>Системность работы по мотивации обучающихся к успешному завершению основного общего образования и получению аттестата об основном общем образовании</t>
  </si>
  <si>
    <t xml:space="preserve">системна </t>
  </si>
  <si>
    <t xml:space="preserve"> не системна (эпизодический характер)</t>
  </si>
  <si>
    <t>Отсутствие выпускников 11 класса, не получивших аттестаты о среднем общем образовании</t>
  </si>
  <si>
    <t>Уровень сформированности системы подготовки обучающихся к ЕГЭ</t>
  </si>
  <si>
    <t>Уровень эффективное управление образовательной организацией в части обеспечения достижения планируемых результатов освоения образовательных программ</t>
  </si>
  <si>
    <t>Уровень профессиональных компетенций педагогических работников в обеспечении эффективной подготовки к ЕГЭ</t>
  </si>
  <si>
    <t xml:space="preserve">Системность работы по мотивации обучающихся к успешному завершению среднего общего образования и получению аттестата о среднем общем образовании. </t>
  </si>
  <si>
    <r>
      <t xml:space="preserve">Реализация рабочих программ курсов внеурочной деятельности, в том числе курса Разговоры о важном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</si>
  <si>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>Уровень обеспечения реализация внеурочной деятельности в соответствии 
с требованиями ФГОС</t>
  </si>
  <si>
    <t>Уровень профессиональных компетенций педагогических работников по составлению и реализации программ внеурочной деятельности</t>
  </si>
  <si>
    <t>Уровень ресурсных возможностей (кадры, помещения) для реализации программ курсов внеурочной деятельности</t>
  </si>
  <si>
    <t>Уровень организации вовлечения обучающихся в олимпиадное движение школьников</t>
  </si>
  <si>
    <t>Уровень организации подготовки к участию обучающихся во Всероссийской олимпиаде школьников</t>
  </si>
  <si>
    <t>Обеспечиваемый (достигаемый) уровень  подготовка обучающихся к участию 
в олимпиадном движении</t>
  </si>
  <si>
    <t>Сетевая форма реализации общеобразовательных программ (наличие договора(-ов) о сетевой форме реализации общеобразовательных программ;наличие общеобразовательных программ, реализуемых в сетевой форме)</t>
  </si>
  <si>
    <t>Уровень обеспечения  реализации образовательных программ в сетевой форме</t>
  </si>
  <si>
    <t>высокий (реализуются (более 3-х), системно, есть положительный опыт)</t>
  </si>
  <si>
    <t>удовлетворительный (реализуются (2-3 программы), сложности исполнения))</t>
  </si>
  <si>
    <t>недостаточный 
(не имеюся/единичные случаи  реализации)</t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</si>
  <si>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и т. п.)</t>
  </si>
  <si>
    <t>Уровень организационно-педагогических компетенций педагогических работников общеобразовательной организации по обеспечению доступности и качества образования обучающихся с ОВЗ, с инвалидностью</t>
  </si>
  <si>
    <t>Наличие психологической службы в общеобразовательной организации</t>
  </si>
  <si>
    <t>имеется собственная</t>
  </si>
  <si>
    <t>имеется за счет внешних ресурсов</t>
  </si>
  <si>
    <t xml:space="preserve">Наличие узких специалистов (психологов, педагогов-логопедов, дефектологов) 
в общеобразовательной организации </t>
  </si>
  <si>
    <t>Полнота разработанности ЛА в части организации образования обучающихся с ОВЗ, 
с инвалидностью</t>
  </si>
  <si>
    <t>высокий (комплексный комплект ЛА)</t>
  </si>
  <si>
    <t>удовлетворительный 
(отсутствие отдельных ЛА)</t>
  </si>
  <si>
    <t>Низкий (отсутствие ЛА)</t>
  </si>
  <si>
    <t>Наличие указаний в общих ЛА на особенности организации образования обучающихся с ОВЗ</t>
  </si>
  <si>
    <t xml:space="preserve">Степень охвата всех вопросов организации образования обучающихся с ОВЗ, 
с инвалидностью в разработанных  ЛА </t>
  </si>
  <si>
    <t xml:space="preserve">высокая (охвачены все вопросы) </t>
  </si>
  <si>
    <t>удовлетворительная 
(не охвачены отдельные вопросы)</t>
  </si>
  <si>
    <t>недостаточная 
(охвачены единичные вопросы)</t>
  </si>
  <si>
    <t>Обеспечение информационной открытости, доступности информации об организации образования обучающихся с ОВЗ, с инвалидностью (за исключением персональной информации, в том числе о состоянии здоровья обучающихся)</t>
  </si>
  <si>
    <t>Уровень профессиональных компетенций команды руководителей в выполнении функций по администрированию деятельности общеобразовательной организации 
в части обеспечения информационной открытости образовательной организации</t>
  </si>
  <si>
    <t xml:space="preserve">удовлетворительный </t>
  </si>
  <si>
    <t>Уровень административного контроля обеспечения информационной открытости, доступности информации об организации образования обучающихся с ОВЗ, 
с инвалидностью (за исключением персональной информации, в том числе 
о состоянии здоровья обучающихся)</t>
  </si>
  <si>
    <t>Уровень контроля за своевременным обучением педагогов на КПК по вопросам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
с инвалидностью</t>
  </si>
  <si>
    <t>Уровень профессиональных компетенций педагогических работников в части обучения и воспитания обучающихся с ОВЗ, с инвалидностью.</t>
  </si>
  <si>
    <t>Методическое сопровождение педагогов, участвующих в конкурсах профессионального мастерства. формируется  банк успешных «командных» педагогических и управленческих практик и не осуществляется их тиражирование.;</t>
  </si>
  <si>
    <t xml:space="preserve">Формирование  банка успешных «командных» педагогических и управленческих практик </t>
  </si>
  <si>
    <t>Работа с компетенциями у педагога для участия и победы в конкурсах профессионального мастерства</t>
  </si>
  <si>
    <t>Работа по мотивация педагогов, участвующих в конкурсах профессионального мастерства, к достижению высокого результата.</t>
  </si>
  <si>
    <r>
      <t>Реализация учебных планов одного или нескольких профилей обучения, предоставление обучающимся возможности формирования индивидуальных учебных планов</t>
    </r>
    <r>
      <rPr>
        <b/>
        <sz val="11"/>
        <color rgb="FFFF0000"/>
        <rFont val="Calibri"/>
        <family val="2"/>
        <charset val="204"/>
        <scheme val="minor"/>
      </rPr>
      <t xml:space="preserve"> («критический» показатель)</t>
    </r>
  </si>
  <si>
    <t xml:space="preserve">Разработанность локальных актов (далее ‒ЛА) в части организации образования обучающихся с ОВЗ, с инвалидностью, в том числе посредством организации инклюзивного образования
</t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</si>
  <si>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 в том числе 
посредствам организации инклюзивного образования (за три последних года)</t>
  </si>
  <si>
    <r>
      <t xml:space="preserve">Обеспечение бесплатным горячим питанием обучающихся начальных классов </t>
    </r>
    <r>
      <rPr>
        <b/>
        <sz val="11"/>
        <color rgb="FFFF0000"/>
        <rFont val="Calibri"/>
        <family val="2"/>
        <charset val="204"/>
        <scheme val="minor"/>
      </rPr>
      <t>(«критический» показатель)</t>
    </r>
  </si>
  <si>
    <t>Наличие победителей и призеров спортивных соревнований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игры», Всероссийских соревнованиях и спартакиадах Специальной олимпиады России, Всероссийских соревнованиях и спартакиадах Всероссийской федерации спорта лиц с интеллектуальными нарушениями)</t>
  </si>
  <si>
    <t>Определение ответственного за реализацию профориентационной деятельности (в должности не ниже заместителя директора)</t>
  </si>
  <si>
    <t>не менее 95% педагогических работников используют сервисы и подсистему «Библиотека ЦОК» ФГИС «Моя школа»</t>
  </si>
  <si>
    <r>
      <t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и наркотических средств.</t>
    </r>
    <r>
      <rPr>
        <b/>
        <sz val="11"/>
        <color rgb="FFFF0000"/>
        <rFont val="Calibri"/>
        <family val="2"/>
        <charset val="204"/>
        <scheme val="minor"/>
      </rPr>
      <t xml:space="preserve"> («критический» показатель)</t>
    </r>
  </si>
  <si>
    <r>
      <t xml:space="preserve">Реализация федеральных рабочих программ по учебным предметам (1‒11 классы) </t>
    </r>
    <r>
      <rPr>
        <b/>
        <sz val="11"/>
        <color rgb="FFFF0000"/>
        <rFont val="Times New Roman"/>
        <family val="1"/>
        <charset val="204"/>
      </rPr>
      <t xml:space="preserve">(«критический» показатель) </t>
    </r>
    <r>
      <rPr>
        <sz val="11"/>
        <color theme="1"/>
        <rFont val="Times New Roman"/>
        <family val="1"/>
        <charset val="204"/>
      </rPr>
      <t xml:space="preserve">
</t>
    </r>
  </si>
  <si>
    <t xml:space="preserve">Участие в реализации проекта «Орлята России» </t>
  </si>
  <si>
    <r>
      <t>Функционирование Совета родителей</t>
    </r>
    <r>
      <rPr>
        <b/>
        <sz val="11"/>
        <color rgb="FFFF0000"/>
        <rFont val="Times New Roman"/>
        <family val="1"/>
        <charset val="204"/>
      </rPr>
      <t xml:space="preserve"> </t>
    </r>
  </si>
  <si>
    <t>Функционирование Совета обучающихся</t>
  </si>
  <si>
    <t xml:space="preserve">Наличие методических объединений / кафедр / методических советов классных руководителей </t>
  </si>
  <si>
    <t>Наличие выпускников 11 класса, получивших медаль «За особые успехи в учении»  (I и(или) II степени)</t>
  </si>
  <si>
    <r>
      <t xml:space="preserve">Наличие в общеобразовательной организации учителя-логопеда, 
общеобразовательной организации учителя логопеда (по основному месту работы (штатного), внешнего совместителя или привлеченного в рамках сетевого взаимодействия), квалификация которого соответствует профессиональному стандарту </t>
    </r>
    <r>
      <rPr>
        <sz val="12"/>
        <color theme="1"/>
        <rFont val="Times New Roman"/>
        <family val="1"/>
        <charset val="204"/>
      </rPr>
      <t>«Педагог-дефектолог»</t>
    </r>
    <r>
      <rPr>
        <sz val="11"/>
        <color theme="1"/>
        <rFont val="Times New Roman"/>
        <family val="1"/>
        <charset val="204"/>
      </rPr>
      <t xml:space="preserve">
</t>
    </r>
  </si>
  <si>
    <t>Обеспечение информационной открытости, доступности
информации об организации образования обучающихся с ОВЗ, с инвалидностью (за исключением персональной информации, в том числе о состоянии здоровья обучающихся)</t>
  </si>
  <si>
    <r>
      <t xml:space="preserve">Реализация рабочей программы воспитания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</si>
  <si>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>Наличие советника директора по воспитанию и взаимодействию с детскими общественными объединениями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</si>
  <si>
    <r>
      <t>обучение прошел</t>
    </r>
    <r>
      <rPr>
        <b/>
        <sz val="11"/>
        <color theme="1"/>
        <rFont val="Times New Roman"/>
        <family val="1"/>
        <charset val="204"/>
      </rPr>
      <t xml:space="preserve"> один</t>
    </r>
    <r>
      <rPr>
        <sz val="11"/>
        <color theme="1"/>
        <rFont val="Times New Roman"/>
        <family val="1"/>
        <charset val="204"/>
      </rPr>
      <t xml:space="preserve"> учитель из числа учителей-предметников, преподающих биологию,математику,  информатику, физику, химию </t>
    </r>
  </si>
  <si>
    <r>
      <t>обучение прошли</t>
    </r>
    <r>
      <rPr>
        <b/>
        <sz val="11"/>
        <color theme="1"/>
        <rFont val="Times New Roman"/>
        <family val="1"/>
        <charset val="204"/>
      </rPr>
      <t xml:space="preserve"> двое или более </t>
    </r>
    <r>
      <rPr>
        <sz val="11"/>
        <color theme="1"/>
        <rFont val="Times New Roman"/>
        <family val="1"/>
        <charset val="204"/>
      </rPr>
      <t xml:space="preserve">учителей из числа учителей- предметников, преподающих ,биологию,математику,  информатику, физику, химию </t>
    </r>
  </si>
  <si>
    <r>
      <t xml:space="preserve">Наличие в общеобразовательной организации педагога- психолога по основному месту работу (штатного), внешнего совместителя или привлеченного в рамках сетевого взаимодействия </t>
    </r>
    <r>
      <rPr>
        <sz val="11"/>
        <color rgb="FFFF0000"/>
        <rFont val="Times New Roman"/>
        <family val="1"/>
        <charset val="204"/>
      </rPr>
      <t xml:space="preserve">(«критический» </t>
    </r>
    <r>
      <rPr>
        <sz val="11"/>
        <color theme="1"/>
        <rFont val="Times New Roman"/>
        <family val="1"/>
        <charset val="204"/>
      </rPr>
      <t>показатель)</t>
    </r>
  </si>
  <si>
    <r>
      <t xml:space="preserve">Использование информационно- коммуникационной образовательной платформы «Сферум»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</si>
  <si>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Использование федеральной государственной информационной системы «Моя школа», в том числе верифицированного цифрового образовательного контента, при реализации основных общеобразовательных программ 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  <r>
      <rPr>
        <sz val="11"/>
        <color theme="1"/>
        <rFont val="Times New Roman"/>
        <family val="1"/>
        <charset val="204"/>
      </rPr>
      <t xml:space="preserve"> </t>
    </r>
  </si>
  <si>
    <t>9‒22</t>
  </si>
  <si>
    <t>23‒31</t>
  </si>
  <si>
    <t>32‒40</t>
  </si>
  <si>
    <t>10‒16</t>
  </si>
  <si>
    <t>17‒26</t>
  </si>
  <si>
    <t>27‒31</t>
  </si>
  <si>
    <t>6‒12</t>
  </si>
  <si>
    <t>16‒18</t>
  </si>
  <si>
    <t>16‒21</t>
  </si>
  <si>
    <t>65‒115</t>
  </si>
  <si>
    <t>116‒163</t>
  </si>
  <si>
    <t>164‒197</t>
  </si>
  <si>
    <t>Наличие выпускников 11 класса, получивших медаль За особые успехи в учении, которые набрали по одному из предметов ПО ВЫБОРУ на ЕГЭ менее 70 баллов (при реализации среднего общего образования)</t>
  </si>
  <si>
    <r>
      <t xml:space="preserve">Обеспечение бесплатным горячим питанием учащихся начальных классов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</si>
  <si>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r>
      <t>Доля обучающихся, охваченных дополнительным образованием в общей численности обучающихся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</si>
  <si>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 xml:space="preserve">Функционирование Совета родителей </t>
  </si>
  <si>
    <t xml:space="preserve">Функционирование Совета обучающихся </t>
  </si>
  <si>
    <t>Наличие методических объединений / кафедр / методических советов классных руководителей</t>
  </si>
  <si>
    <r>
      <t>Дополнительное профессиональное образование учителей биологии, информатики, математики, физики, химии по программам, направленным на формирование у обучающихся общеобразовательных организаций навыков, необходимых для обеспечения технологического суверенитета Российской Федерации</t>
    </r>
    <r>
      <rPr>
        <b/>
        <sz val="11"/>
        <color theme="1"/>
        <rFont val="Times New Roman"/>
        <family val="1"/>
        <charset val="204"/>
      </rPr>
      <t xml:space="preserve"> (за три последних  года)</t>
    </r>
  </si>
  <si>
    <r>
      <t xml:space="preserve"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</t>
    </r>
    <r>
      <rPr>
        <b/>
        <sz val="11"/>
        <color theme="1"/>
        <rFont val="Times New Roman"/>
        <family val="1"/>
        <charset val="204"/>
      </rPr>
      <t>(за три последних года)</t>
    </r>
  </si>
  <si>
    <r>
  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</t>
    </r>
    <r>
      <rPr>
        <b/>
        <sz val="11"/>
        <color rgb="FFFF0000"/>
        <rFont val="Times New Roman"/>
        <family val="1"/>
        <charset val="204"/>
      </rPr>
      <t>(«критический» показатель)</t>
    </r>
  </si>
  <si>
    <r>
      <t xml:space="preserve">Реализация федеральных рабочих программ по учебным предметам (1‒11 классы)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</si>
  <si>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r>
      <t xml:space="preserve">Реализация рабочей программы воспитания </t>
    </r>
    <r>
      <rPr>
        <b/>
        <sz val="12"/>
        <color rgb="FFFF0000"/>
        <rFont val="Calibri"/>
        <family val="2"/>
        <charset val="204"/>
        <scheme val="minor"/>
      </rPr>
      <t>(критический показатель)</t>
    </r>
  </si>
  <si>
    <t xml:space="preserve">Участие обучающихся в чемпионатах по профессиональному мастерству
</t>
  </si>
  <si>
    <t>Дополнительное профессиональное образование учителей биологии, информатики, математики, физики, химии по программам, направленным на формирование у обучающихся общеобразовательных организаций навыков, необходимых для обеспечения технологического суверенитета Российской Федерации (за три последних  года)</t>
  </si>
  <si>
    <r>
      <t>Применение электронных образовательных ресурсов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из федерального перечня </t>
    </r>
    <r>
      <rPr>
        <b/>
        <sz val="11"/>
        <color rgb="FF0070C0"/>
        <rFont val="Times New Roman"/>
        <family val="1"/>
        <charset val="204"/>
      </rPr>
      <t>https://disk.yandex.ru/d/2niiFyPHd9Mb0A</t>
    </r>
  </si>
  <si>
    <t>Участие обучающихся в массовых физкультурно-спортивных мероприятиях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игры», Всероссийских соревнованиях и спартакиадах Специальной олимпиады России, Всероссийских соревнованиях и спартакиадах Всероссийской федерации спорта лиц с интеллектуальными нарушениями)</t>
  </si>
  <si>
    <t>Участие обучающихся в волонтерском движении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</si>
</sst>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6"/>
      <color theme="9"/>
      <name val="Times New Roman"/>
      <family val="1"/>
      <charset val="204"/>
    </font>
    <font>
      <sz val="11"/>
      <color theme="9"/>
      <name val="Calibri"/>
      <family val="2"/>
      <charset val="204"/>
      <scheme val="minor"/>
    </font>
    <font>
      <b/>
      <sz val="16"/>
      <color theme="9"/>
      <name val="Calibri"/>
      <family val="2"/>
      <charset val="204"/>
      <scheme val="minor"/>
    </font>
    <font>
      <b/>
      <sz val="11"/>
      <color theme="9"/>
      <name val="Times New Roman"/>
      <family val="1"/>
      <charset val="204"/>
    </font>
    <font>
      <b/>
      <sz val="14"/>
      <color theme="9"/>
      <name val="Times New Roman"/>
      <family val="1"/>
      <charset val="204"/>
    </font>
    <font>
      <b/>
      <sz val="18"/>
      <color theme="9"/>
      <name val="Times New Roman"/>
      <family val="1"/>
      <charset val="204"/>
    </font>
    <font>
      <b/>
      <sz val="16"/>
      <color theme="4"/>
      <name val="Times New Roman"/>
      <family val="1"/>
      <charset val="204"/>
    </font>
    <font>
      <sz val="16"/>
      <color theme="4"/>
      <name val="Times New Roman"/>
      <family val="1"/>
      <charset val="204"/>
    </font>
    <font>
      <b/>
      <sz val="14"/>
      <color theme="4"/>
      <name val="Times New Roman"/>
      <family val="1"/>
      <charset val="204"/>
    </font>
    <font>
      <sz val="14"/>
      <color theme="4"/>
      <name val="Times New Roman"/>
      <family val="1"/>
      <charset val="204"/>
    </font>
    <font>
      <b/>
      <sz val="16"/>
      <color theme="5"/>
      <name val="Times New Roman"/>
      <family val="1"/>
      <charset val="204"/>
    </font>
    <font>
      <sz val="16"/>
      <color theme="5"/>
      <name val="Times New Roman"/>
      <family val="1"/>
      <charset val="204"/>
    </font>
    <font>
      <b/>
      <sz val="14"/>
      <color theme="5"/>
      <name val="Times New Roman"/>
      <family val="1"/>
      <charset val="204"/>
    </font>
    <font>
      <sz val="14"/>
      <color theme="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5"/>
      <name val="Times New Roman"/>
      <family val="1"/>
      <charset val="204"/>
    </font>
    <font>
      <sz val="20"/>
      <color theme="5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0" tint="-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0"/>
      <color theme="0" tint="-4.9989318521683403E-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9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2" borderId="17" xfId="0" applyFont="1" applyFill="1" applyBorder="1"/>
    <xf numFmtId="0" fontId="2" fillId="2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4"/>
    </xf>
    <xf numFmtId="0" fontId="1" fillId="2" borderId="17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0" xfId="0" applyFill="1"/>
    <xf numFmtId="0" fontId="6" fillId="4" borderId="2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4" borderId="20" xfId="0" applyFont="1" applyFill="1" applyBorder="1" applyAlignment="1">
      <alignment horizontal="left" vertical="center" wrapText="1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9" fontId="1" fillId="0" borderId="6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 indent="4"/>
    </xf>
    <xf numFmtId="0" fontId="1" fillId="0" borderId="12" xfId="0" applyFont="1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 indent="4"/>
    </xf>
    <xf numFmtId="0" fontId="0" fillId="2" borderId="19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4"/>
    </xf>
    <xf numFmtId="0" fontId="1" fillId="2" borderId="36" xfId="0" applyFont="1" applyFill="1" applyBorder="1" applyAlignment="1">
      <alignment vertical="center"/>
    </xf>
    <xf numFmtId="0" fontId="22" fillId="2" borderId="3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 indent="1"/>
    </xf>
    <xf numFmtId="0" fontId="2" fillId="2" borderId="45" xfId="0" applyFont="1" applyFill="1" applyBorder="1" applyAlignment="1">
      <alignment horizontal="left" vertical="center" wrapText="1" inden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 indent="2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55" xfId="0" applyBorder="1" applyAlignment="1">
      <alignment wrapText="1"/>
    </xf>
    <xf numFmtId="0" fontId="22" fillId="8" borderId="36" xfId="0" applyFont="1" applyFill="1" applyBorder="1" applyAlignment="1">
      <alignment wrapText="1"/>
    </xf>
    <xf numFmtId="0" fontId="22" fillId="9" borderId="36" xfId="0" applyFont="1" applyFill="1" applyBorder="1" applyAlignment="1">
      <alignment wrapText="1"/>
    </xf>
    <xf numFmtId="0" fontId="22" fillId="10" borderId="36" xfId="0" applyFont="1" applyFill="1" applyBorder="1" applyAlignment="1">
      <alignment wrapText="1"/>
    </xf>
    <xf numFmtId="0" fontId="31" fillId="11" borderId="36" xfId="0" applyFont="1" applyFill="1" applyBorder="1" applyAlignment="1">
      <alignment wrapText="1"/>
    </xf>
    <xf numFmtId="0" fontId="22" fillId="12" borderId="36" xfId="0" applyFont="1" applyFill="1" applyBorder="1" applyAlignment="1">
      <alignment wrapText="1"/>
    </xf>
    <xf numFmtId="0" fontId="22" fillId="13" borderId="36" xfId="0" applyFont="1" applyFill="1" applyBorder="1" applyAlignment="1">
      <alignment wrapText="1"/>
    </xf>
    <xf numFmtId="0" fontId="22" fillId="14" borderId="36" xfId="0" applyFont="1" applyFill="1" applyBorder="1" applyAlignment="1">
      <alignment wrapText="1"/>
    </xf>
    <xf numFmtId="0" fontId="22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2" fillId="14" borderId="37" xfId="0" applyFont="1" applyFill="1" applyBorder="1" applyAlignment="1">
      <alignment horizontal="center" vertical="center"/>
    </xf>
    <xf numFmtId="0" fontId="32" fillId="13" borderId="37" xfId="0" applyFont="1" applyFill="1" applyBorder="1" applyAlignment="1">
      <alignment horizontal="center" vertical="center"/>
    </xf>
    <xf numFmtId="0" fontId="32" fillId="12" borderId="37" xfId="0" applyFont="1" applyFill="1" applyBorder="1" applyAlignment="1">
      <alignment horizontal="center" vertical="center"/>
    </xf>
    <xf numFmtId="0" fontId="32" fillId="8" borderId="37" xfId="0" applyFont="1" applyFill="1" applyBorder="1" applyAlignment="1">
      <alignment horizontal="center" vertical="center"/>
    </xf>
    <xf numFmtId="0" fontId="34" fillId="11" borderId="37" xfId="0" applyFont="1" applyFill="1" applyBorder="1" applyAlignment="1">
      <alignment horizontal="center" vertical="center"/>
    </xf>
    <xf numFmtId="0" fontId="32" fillId="10" borderId="37" xfId="0" applyFont="1" applyFill="1" applyBorder="1" applyAlignment="1">
      <alignment horizontal="center" vertical="center"/>
    </xf>
    <xf numFmtId="0" fontId="32" fillId="9" borderId="37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22" fillId="4" borderId="56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0" fontId="35" fillId="4" borderId="57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0" borderId="6" xfId="0" applyBorder="1"/>
    <xf numFmtId="0" fontId="0" fillId="6" borderId="3" xfId="0" applyFill="1" applyBorder="1" applyAlignment="1">
      <alignment horizontal="left" vertical="center"/>
    </xf>
    <xf numFmtId="0" fontId="0" fillId="0" borderId="3" xfId="0" applyBorder="1"/>
    <xf numFmtId="0" fontId="0" fillId="5" borderId="11" xfId="0" applyFill="1" applyBorder="1" applyAlignment="1">
      <alignment horizontal="left" vertical="center"/>
    </xf>
    <xf numFmtId="0" fontId="0" fillId="0" borderId="11" xfId="0" applyBorder="1"/>
    <xf numFmtId="0" fontId="0" fillId="2" borderId="21" xfId="0" applyFill="1" applyBorder="1" applyAlignment="1">
      <alignment horizontal="left" vertical="center"/>
    </xf>
    <xf numFmtId="0" fontId="0" fillId="0" borderId="21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22" fillId="4" borderId="14" xfId="0" applyFont="1" applyFill="1" applyBorder="1" applyAlignment="1">
      <alignment horizontal="center" vertical="center"/>
    </xf>
    <xf numFmtId="0" fontId="0" fillId="14" borderId="0" xfId="0" applyFill="1"/>
    <xf numFmtId="0" fontId="0" fillId="6" borderId="3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12" borderId="0" xfId="0" applyFill="1" applyAlignment="1">
      <alignment horizontal="left" vertical="top"/>
    </xf>
    <xf numFmtId="0" fontId="0" fillId="12" borderId="0" xfId="0" applyFill="1"/>
    <xf numFmtId="0" fontId="35" fillId="4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15" borderId="14" xfId="0" applyFill="1" applyBorder="1"/>
    <xf numFmtId="0" fontId="22" fillId="4" borderId="6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57" xfId="0" applyFont="1" applyFill="1" applyBorder="1" applyAlignment="1">
      <alignment horizontal="center" vertical="center" wrapText="1"/>
    </xf>
    <xf numFmtId="0" fontId="0" fillId="11" borderId="0" xfId="0" applyFill="1"/>
    <xf numFmtId="0" fontId="0" fillId="2" borderId="6" xfId="0" applyFill="1" applyBorder="1" applyAlignment="1">
      <alignment horizontal="left" vertical="center" wrapText="1"/>
    </xf>
    <xf numFmtId="0" fontId="0" fillId="11" borderId="14" xfId="0" applyFill="1" applyBorder="1"/>
    <xf numFmtId="0" fontId="0" fillId="10" borderId="0" xfId="0" applyFill="1" applyAlignment="1">
      <alignment horizontal="center" vertical="center"/>
    </xf>
    <xf numFmtId="0" fontId="0" fillId="10" borderId="0" xfId="0" applyFill="1"/>
    <xf numFmtId="0" fontId="0" fillId="5" borderId="3" xfId="0" applyFill="1" applyBorder="1" applyAlignment="1">
      <alignment horizontal="left" vertical="center" wrapText="1"/>
    </xf>
    <xf numFmtId="0" fontId="35" fillId="4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22" fillId="0" borderId="5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5" xfId="0" applyBorder="1"/>
    <xf numFmtId="0" fontId="0" fillId="0" borderId="28" xfId="0" applyBorder="1"/>
    <xf numFmtId="0" fontId="0" fillId="0" borderId="0" xfId="0" applyAlignment="1">
      <alignment vertical="center"/>
    </xf>
    <xf numFmtId="0" fontId="0" fillId="17" borderId="0" xfId="0" applyFill="1"/>
    <xf numFmtId="0" fontId="22" fillId="4" borderId="10" xfId="0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22" fillId="0" borderId="3" xfId="0" applyFont="1" applyBorder="1"/>
    <xf numFmtId="0" fontId="22" fillId="0" borderId="9" xfId="0" applyFont="1" applyBorder="1"/>
    <xf numFmtId="0" fontId="22" fillId="0" borderId="8" xfId="0" applyFont="1" applyBorder="1"/>
    <xf numFmtId="0" fontId="22" fillId="0" borderId="10" xfId="0" applyFont="1" applyBorder="1"/>
    <xf numFmtId="0" fontId="0" fillId="0" borderId="27" xfId="0" applyBorder="1"/>
    <xf numFmtId="0" fontId="22" fillId="0" borderId="6" xfId="0" applyFont="1" applyBorder="1"/>
    <xf numFmtId="0" fontId="22" fillId="0" borderId="7" xfId="0" applyFont="1" applyBorder="1"/>
    <xf numFmtId="0" fontId="0" fillId="0" borderId="36" xfId="0" applyBorder="1"/>
    <xf numFmtId="0" fontId="0" fillId="18" borderId="0" xfId="0" applyFill="1" applyAlignment="1">
      <alignment horizontal="center" vertical="center"/>
    </xf>
    <xf numFmtId="0" fontId="0" fillId="18" borderId="0" xfId="0" applyFill="1"/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2" fillId="18" borderId="36" xfId="0" applyFont="1" applyFill="1" applyBorder="1" applyAlignment="1">
      <alignment wrapText="1"/>
    </xf>
    <xf numFmtId="0" fontId="32" fillId="18" borderId="37" xfId="0" applyFont="1" applyFill="1" applyBorder="1" applyAlignment="1">
      <alignment horizontal="center" vertical="center"/>
    </xf>
    <xf numFmtId="2" fontId="0" fillId="0" borderId="3" xfId="0" applyNumberFormat="1" applyBorder="1"/>
    <xf numFmtId="0" fontId="0" fillId="2" borderId="6" xfId="0" applyFill="1" applyBorder="1" applyAlignment="1">
      <alignment vertical="top"/>
    </xf>
    <xf numFmtId="0" fontId="0" fillId="6" borderId="3" xfId="0" applyFill="1" applyBorder="1"/>
    <xf numFmtId="0" fontId="0" fillId="5" borderId="11" xfId="0" applyFill="1" applyBorder="1"/>
    <xf numFmtId="0" fontId="0" fillId="2" borderId="6" xfId="0" applyFill="1" applyBorder="1"/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2" borderId="6" xfId="0" applyFill="1" applyBorder="1" applyAlignment="1">
      <alignment vertical="top" wrapText="1"/>
    </xf>
    <xf numFmtId="0" fontId="0" fillId="5" borderId="1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2" borderId="6" xfId="0" applyFill="1" applyBorder="1" applyAlignment="1">
      <alignment horizontal="left" vertical="top"/>
    </xf>
    <xf numFmtId="0" fontId="0" fillId="6" borderId="3" xfId="0" applyFill="1" applyBorder="1" applyAlignment="1">
      <alignment horizontal="left" wrapText="1"/>
    </xf>
    <xf numFmtId="0" fontId="22" fillId="4" borderId="61" xfId="0" applyFont="1" applyFill="1" applyBorder="1" applyAlignment="1">
      <alignment horizontal="center" vertical="center"/>
    </xf>
    <xf numFmtId="0" fontId="35" fillId="4" borderId="57" xfId="0" applyFont="1" applyFill="1" applyBorder="1" applyAlignment="1">
      <alignment horizontal="left" vertical="center" wrapText="1"/>
    </xf>
    <xf numFmtId="0" fontId="0" fillId="2" borderId="3" xfId="0" applyFill="1" applyBorder="1"/>
    <xf numFmtId="0" fontId="0" fillId="5" borderId="3" xfId="0" applyFill="1" applyBorder="1"/>
    <xf numFmtId="0" fontId="0" fillId="2" borderId="21" xfId="0" applyFill="1" applyBorder="1"/>
    <xf numFmtId="0" fontId="0" fillId="5" borderId="3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5" borderId="3" xfId="0" applyFill="1" applyBorder="1" applyAlignment="1">
      <alignment wrapText="1" shrinkToFit="1"/>
    </xf>
    <xf numFmtId="0" fontId="0" fillId="2" borderId="3" xfId="0" applyFill="1" applyBorder="1" applyAlignment="1">
      <alignment vertical="center" wrapText="1"/>
    </xf>
    <xf numFmtId="0" fontId="0" fillId="2" borderId="21" xfId="0" applyFill="1" applyBorder="1" applyAlignment="1">
      <alignment wrapText="1"/>
    </xf>
    <xf numFmtId="0" fontId="0" fillId="2" borderId="0" xfId="0" applyFill="1"/>
    <xf numFmtId="0" fontId="0" fillId="5" borderId="0" xfId="0" applyFill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8" fillId="18" borderId="0" xfId="0" applyFont="1" applyFill="1" applyAlignment="1">
      <alignment horizontal="left" vertical="center" wrapText="1"/>
    </xf>
    <xf numFmtId="0" fontId="39" fillId="18" borderId="0" xfId="0" applyFont="1" applyFill="1" applyAlignment="1">
      <alignment horizontal="left" vertical="center" wrapText="1"/>
    </xf>
    <xf numFmtId="0" fontId="0" fillId="0" borderId="64" xfId="0" applyBorder="1"/>
    <xf numFmtId="0" fontId="0" fillId="0" borderId="75" xfId="0" applyBorder="1"/>
    <xf numFmtId="0" fontId="0" fillId="0" borderId="34" xfId="0" applyBorder="1"/>
    <xf numFmtId="0" fontId="1" fillId="0" borderId="1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7" borderId="41" xfId="0" applyFont="1" applyFill="1" applyBorder="1" applyAlignment="1" applyProtection="1">
      <alignment horizontal="center"/>
      <protection locked="0"/>
    </xf>
    <xf numFmtId="0" fontId="1" fillId="7" borderId="42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7" borderId="53" xfId="0" applyFont="1" applyFill="1" applyBorder="1" applyAlignment="1" applyProtection="1">
      <alignment horizontal="center" vertical="center" wrapText="1"/>
      <protection locked="0"/>
    </xf>
    <xf numFmtId="0" fontId="2" fillId="7" borderId="54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" fillId="0" borderId="71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0" fillId="0" borderId="73" xfId="0" applyBorder="1" applyAlignment="1">
      <alignment horizontal="left" wrapText="1"/>
    </xf>
    <xf numFmtId="0" fontId="0" fillId="0" borderId="74" xfId="0" applyBorder="1" applyAlignment="1">
      <alignment horizontal="left" wrapText="1"/>
    </xf>
    <xf numFmtId="0" fontId="0" fillId="0" borderId="72" xfId="0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7" borderId="54" xfId="0" applyFont="1" applyFill="1" applyBorder="1" applyAlignment="1" applyProtection="1">
      <alignment horizontal="center" vertical="center" wrapText="1"/>
      <protection locked="0"/>
    </xf>
    <xf numFmtId="0" fontId="1" fillId="7" borderId="49" xfId="0" applyFont="1" applyFill="1" applyBorder="1" applyAlignment="1" applyProtection="1">
      <alignment horizontal="center" vertical="center" wrapText="1"/>
      <protection locked="0"/>
    </xf>
    <xf numFmtId="0" fontId="1" fillId="7" borderId="53" xfId="0" applyFont="1" applyFill="1" applyBorder="1" applyAlignment="1" applyProtection="1">
      <alignment horizontal="center" vertical="center" wrapText="1"/>
      <protection locked="0"/>
    </xf>
    <xf numFmtId="0" fontId="2" fillId="7" borderId="49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38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22" fillId="4" borderId="7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0" fillId="0" borderId="3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22" fillId="4" borderId="38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0" fillId="0" borderId="26" xfId="0" applyBorder="1" applyAlignment="1">
      <alignment wrapText="1"/>
    </xf>
    <xf numFmtId="0" fontId="0" fillId="0" borderId="60" xfId="0" applyBorder="1" applyAlignment="1">
      <alignment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41" xfId="0" applyFont="1" applyFill="1" applyBorder="1" applyAlignment="1">
      <alignment horizontal="center" vertical="center" wrapText="1"/>
    </xf>
    <xf numFmtId="0" fontId="22" fillId="4" borderId="4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8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1" xfId="0" applyBorder="1" applyProtection="1">
      <protection locked="0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38" fillId="14" borderId="0" xfId="0" applyFont="1" applyFill="1" applyAlignment="1">
      <alignment horizontal="left" vertical="top" wrapText="1"/>
    </xf>
    <xf numFmtId="0" fontId="39" fillId="14" borderId="0" xfId="0" applyFont="1" applyFill="1" applyAlignment="1">
      <alignment horizontal="left" vertical="top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22" fillId="0" borderId="48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0" fillId="0" borderId="28" xfId="0" applyBorder="1" applyProtection="1">
      <protection locked="0"/>
    </xf>
    <xf numFmtId="0" fontId="0" fillId="0" borderId="1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8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5" xfId="0" applyBorder="1"/>
    <xf numFmtId="0" fontId="0" fillId="0" borderId="21" xfId="0" applyBorder="1"/>
    <xf numFmtId="0" fontId="0" fillId="0" borderId="1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5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74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7" borderId="53" xfId="0" applyFill="1" applyBorder="1" applyAlignment="1" applyProtection="1">
      <alignment horizontal="center" vertical="center" wrapText="1"/>
      <protection locked="0"/>
    </xf>
    <xf numFmtId="0" fontId="0" fillId="7" borderId="49" xfId="0" applyFill="1" applyBorder="1" applyAlignment="1" applyProtection="1">
      <alignment horizontal="center" vertical="center" wrapText="1"/>
      <protection locked="0"/>
    </xf>
    <xf numFmtId="0" fontId="0" fillId="7" borderId="54" xfId="0" applyFill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3" xfId="0" applyBorder="1" applyAlignment="1" applyProtection="1">
      <alignment vertical="center"/>
      <protection locked="0"/>
    </xf>
    <xf numFmtId="0" fontId="33" fillId="17" borderId="0" xfId="0" applyFont="1" applyFill="1" applyAlignment="1">
      <alignment horizontal="left" vertical="top" wrapText="1"/>
    </xf>
    <xf numFmtId="0" fontId="0" fillId="17" borderId="0" xfId="0" applyFill="1" applyAlignment="1">
      <alignment horizontal="left" vertical="top" wrapText="1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7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16" borderId="5" xfId="0" applyFill="1" applyBorder="1" applyAlignment="1">
      <alignment horizontal="left" vertical="top" wrapText="1"/>
    </xf>
    <xf numFmtId="0" fontId="0" fillId="16" borderId="8" xfId="0" applyFill="1" applyBorder="1" applyAlignment="1">
      <alignment horizontal="left" vertical="top"/>
    </xf>
    <xf numFmtId="0" fontId="0" fillId="16" borderId="8" xfId="0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2" fillId="4" borderId="6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/>
    <xf numFmtId="0" fontId="1" fillId="0" borderId="10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/>
    </xf>
    <xf numFmtId="0" fontId="22" fillId="4" borderId="53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62" xfId="0" applyBorder="1" applyAlignment="1">
      <alignment vertical="center" wrapText="1"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33" fillId="12" borderId="0" xfId="0" applyFont="1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22" fillId="0" borderId="4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Protection="1">
      <protection locked="0"/>
    </xf>
    <xf numFmtId="0" fontId="18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63" xfId="0" applyFont="1" applyFill="1" applyBorder="1" applyAlignment="1">
      <alignment horizontal="center" vertical="center" wrapText="1"/>
    </xf>
    <xf numFmtId="0" fontId="22" fillId="4" borderId="47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8" fillId="15" borderId="14" xfId="0" applyFont="1" applyFill="1" applyBorder="1" applyAlignment="1">
      <alignment horizontal="left" vertical="top" wrapText="1"/>
    </xf>
    <xf numFmtId="0" fontId="39" fillId="15" borderId="14" xfId="0" applyFont="1" applyFill="1" applyBorder="1" applyAlignment="1">
      <alignment horizontal="left" vertical="top" wrapText="1"/>
    </xf>
    <xf numFmtId="0" fontId="39" fillId="15" borderId="14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0" fillId="0" borderId="14" xfId="0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7" borderId="53" xfId="0" applyFont="1" applyFill="1" applyBorder="1" applyAlignment="1" applyProtection="1">
      <alignment horizontal="center" vertical="center"/>
      <protection locked="0"/>
    </xf>
    <xf numFmtId="0" fontId="1" fillId="7" borderId="49" xfId="0" applyFont="1" applyFill="1" applyBorder="1" applyAlignment="1" applyProtection="1">
      <alignment horizontal="center" vertical="center"/>
      <protection locked="0"/>
    </xf>
    <xf numFmtId="0" fontId="41" fillId="11" borderId="14" xfId="0" applyFont="1" applyFill="1" applyBorder="1" applyAlignment="1">
      <alignment horizontal="left" vertical="top" wrapText="1"/>
    </xf>
    <xf numFmtId="0" fontId="40" fillId="11" borderId="14" xfId="0" applyFont="1" applyFill="1" applyBorder="1" applyAlignment="1">
      <alignment horizontal="left" vertical="top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60" xfId="0" applyFont="1" applyBorder="1" applyAlignment="1">
      <alignment horizontal="left" vertical="top" wrapText="1"/>
    </xf>
    <xf numFmtId="0" fontId="38" fillId="18" borderId="0" xfId="0" applyFont="1" applyFill="1" applyAlignment="1">
      <alignment horizontal="left" vertical="center" wrapText="1"/>
    </xf>
    <xf numFmtId="0" fontId="39" fillId="18" borderId="0" xfId="0" applyFont="1" applyFill="1" applyAlignment="1">
      <alignment horizontal="left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 wrapText="1"/>
    </xf>
    <xf numFmtId="0" fontId="0" fillId="16" borderId="3" xfId="0" applyFill="1" applyBorder="1" applyAlignment="1">
      <alignment horizontal="left" vertical="center" wrapText="1"/>
    </xf>
    <xf numFmtId="0" fontId="0" fillId="16" borderId="3" xfId="0" applyFill="1" applyBorder="1" applyAlignment="1">
      <alignment horizontal="left" vertical="center"/>
    </xf>
    <xf numFmtId="0" fontId="0" fillId="16" borderId="3" xfId="0" applyFill="1" applyBorder="1" applyAlignment="1">
      <alignment vertical="center" wrapText="1"/>
    </xf>
    <xf numFmtId="0" fontId="0" fillId="16" borderId="3" xfId="0" applyFill="1" applyBorder="1" applyAlignment="1">
      <alignment vertical="center"/>
    </xf>
    <xf numFmtId="0" fontId="22" fillId="4" borderId="21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wrapText="1"/>
      <protection locked="0"/>
    </xf>
    <xf numFmtId="0" fontId="22" fillId="0" borderId="1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/>
    <xf numFmtId="0" fontId="42" fillId="10" borderId="0" xfId="0" applyFont="1" applyFill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7" borderId="53" xfId="0" applyFill="1" applyBorder="1" applyAlignment="1" applyProtection="1">
      <alignment horizontal="center"/>
      <protection locked="0"/>
    </xf>
    <xf numFmtId="0" fontId="0" fillId="7" borderId="49" xfId="0" applyFill="1" applyBorder="1" applyAlignment="1" applyProtection="1">
      <alignment horizontal="center"/>
      <protection locked="0"/>
    </xf>
    <xf numFmtId="0" fontId="0" fillId="7" borderId="54" xfId="0" applyFill="1" applyBorder="1" applyAlignment="1" applyProtection="1">
      <alignment horizontal="center"/>
      <protection locked="0"/>
    </xf>
    <xf numFmtId="0" fontId="38" fillId="3" borderId="0" xfId="0" applyFont="1" applyFill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7" xfId="0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743157959018648"/>
          <c:y val="5.1210665292072161E-2"/>
          <c:w val="0.57461141278407035"/>
          <c:h val="0.88514123640904963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"Знание"'!$K$6</c:f>
              <c:strCache>
                <c:ptCount val="1"/>
                <c:pt idx="0">
                  <c:v>Текущий</c:v>
                </c:pt>
              </c:strCache>
            </c:strRef>
          </c:tx>
          <c:marker>
            <c:symbol val="none"/>
          </c:marker>
          <c:cat>
            <c:numRef>
              <c:f>'ИТОГ "Знание"'!$L$5:$AF$5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'ИТОГ "Знание"'!$L$6:$AF$6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9-4630-9B56-7F1393594C54}"/>
            </c:ext>
          </c:extLst>
        </c:ser>
        <c:ser>
          <c:idx val="1"/>
          <c:order val="1"/>
          <c:tx>
            <c:strRef>
              <c:f>'ИТОГ "Знание"'!$K$7</c:f>
              <c:strCache>
                <c:ptCount val="1"/>
                <c:pt idx="0">
                  <c:v>Плановый</c:v>
                </c:pt>
              </c:strCache>
            </c:strRef>
          </c:tx>
          <c:marker>
            <c:symbol val="none"/>
          </c:marker>
          <c:cat>
            <c:numRef>
              <c:f>'ИТОГ "Знание"'!$L$5:$AF$5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'ИТОГ "Знание"'!$L$7:$AF$7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9-4630-9B56-7F1393594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827008"/>
        <c:axId val="214828544"/>
      </c:radarChart>
      <c:catAx>
        <c:axId val="2148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828544"/>
        <c:crosses val="autoZero"/>
        <c:auto val="1"/>
        <c:lblAlgn val="ctr"/>
        <c:lblOffset val="100"/>
        <c:noMultiLvlLbl val="0"/>
      </c:catAx>
      <c:valAx>
        <c:axId val="2148285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1482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5234278586067929E-2"/>
          <c:y val="0.32415179892557455"/>
          <c:w val="0.12950443368517861"/>
          <c:h val="0.271732413859082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60625644339596"/>
          <c:y val="7.8703698053521148E-2"/>
          <c:w val="0.57026100700911642"/>
          <c:h val="0.83968673760674273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"ЗДОРОВЬЕ"'!$K$6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"ЗДОРОВЬЕ"'!$L$5:$U$5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'ИТОГ "ЗДОРОВЬЕ"'!$L$6:$U$6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3-4590-BE4F-93375600E0B7}"/>
            </c:ext>
          </c:extLst>
        </c:ser>
        <c:ser>
          <c:idx val="1"/>
          <c:order val="1"/>
          <c:tx>
            <c:strRef>
              <c:f>'ИТОГ "ЗДОРОВЬЕ"'!$K$7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"ЗДОРОВЬЕ"'!$L$5:$U$5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'ИТОГ "ЗДОРОВЬЕ"'!$L$7:$U$7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3-4590-BE4F-93375600E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314432"/>
        <c:axId val="215315968"/>
      </c:radarChart>
      <c:catAx>
        <c:axId val="2153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315968"/>
        <c:crosses val="autoZero"/>
        <c:auto val="1"/>
        <c:lblAlgn val="ctr"/>
        <c:lblOffset val="100"/>
        <c:noMultiLvlLbl val="0"/>
      </c:catAx>
      <c:valAx>
        <c:axId val="2153159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1531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50351712895192E-2"/>
          <c:y val="0.36424014830779972"/>
          <c:w val="0.14029118106213834"/>
          <c:h val="0.20892173769420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094360363247371"/>
          <c:y val="7.777391066431423E-2"/>
          <c:w val="0.49836425342259288"/>
          <c:h val="0.87039787232758448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"ТВОРЧЕСТВО"'!$K$6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"ТВОРЧЕСТВО"'!$L$5:$X$5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 "ТВОРЧЕСТВО"'!$L$6:$X$6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3-40DA-B611-D84AE70BA28C}"/>
            </c:ext>
          </c:extLst>
        </c:ser>
        <c:ser>
          <c:idx val="1"/>
          <c:order val="1"/>
          <c:tx>
            <c:strRef>
              <c:f>'ИТОГ "ТВОРЧЕСТВО"'!$K$7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"ТВОРЧЕСТВО"'!$L$5:$X$5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'ИТОГ "ТВОРЧЕСТВО"'!$L$7:$X$7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3-40DA-B611-D84AE70BA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429504"/>
        <c:axId val="215431040"/>
      </c:radarChart>
      <c:catAx>
        <c:axId val="21542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431040"/>
        <c:crosses val="autoZero"/>
        <c:auto val="1"/>
        <c:lblAlgn val="ctr"/>
        <c:lblOffset val="100"/>
        <c:noMultiLvlLbl val="0"/>
      </c:catAx>
      <c:valAx>
        <c:axId val="2154310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1542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7255745847106644E-2"/>
          <c:y val="0.31960210755448443"/>
          <c:w val="0.10527939353260096"/>
          <c:h val="0.22196395269067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21567063359302"/>
          <c:y val="8.5944387308924897E-2"/>
          <c:w val="0.53623533204271834"/>
          <c:h val="0.84525463003867563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"ВОСПИТАНИЕ"'!$K$5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"ВОСПИТАНИЕ"'!$L$4:$AA$4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'ИТОГ "ВОСПИТАНИЕ"'!$L$5:$AA$5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3-468B-96EB-CB17D0F7DF01}"/>
            </c:ext>
          </c:extLst>
        </c:ser>
        <c:ser>
          <c:idx val="1"/>
          <c:order val="1"/>
          <c:tx>
            <c:strRef>
              <c:f>'ИТОГ "ВОСПИТАНИЕ"'!$K$6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"ВОСПИТАНИЕ"'!$L$4:$AA$4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'ИТОГ "ВОСПИТАНИЕ"'!$L$6:$AA$6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3-468B-96EB-CB17D0F7D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589248"/>
        <c:axId val="215590784"/>
      </c:radarChart>
      <c:catAx>
        <c:axId val="21558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90784"/>
        <c:crosses val="autoZero"/>
        <c:auto val="1"/>
        <c:lblAlgn val="ctr"/>
        <c:lblOffset val="100"/>
        <c:noMultiLvlLbl val="0"/>
      </c:catAx>
      <c:valAx>
        <c:axId val="2155907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1558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8331972715226557E-2"/>
          <c:y val="0.35158960439837483"/>
          <c:w val="0.1470648390787789"/>
          <c:h val="0.20914623826414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071853211393071"/>
          <c:y val="8.8488782840608432E-2"/>
          <c:w val="0.4736365340679628"/>
          <c:h val="0.81363840683871125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"Профориентация"'!$K$6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"Профориентация"'!$L$5:$Y$5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'ИТОГ "Профориентация"'!$L$6:$Y$6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3-43B6-93F0-2419FCF25A23}"/>
            </c:ext>
          </c:extLst>
        </c:ser>
        <c:ser>
          <c:idx val="1"/>
          <c:order val="1"/>
          <c:tx>
            <c:strRef>
              <c:f>'ИТОГ "Профориентация"'!$K$7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"Профориентация"'!$L$5:$Y$5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'ИТОГ "Профориентация"'!$L$7:$Y$7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83-43B6-93F0-2419FCF2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515136"/>
        <c:axId val="215516672"/>
      </c:radarChart>
      <c:catAx>
        <c:axId val="2155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516672"/>
        <c:crosses val="autoZero"/>
        <c:auto val="1"/>
        <c:lblAlgn val="ctr"/>
        <c:lblOffset val="100"/>
        <c:noMultiLvlLbl val="0"/>
      </c:catAx>
      <c:valAx>
        <c:axId val="2155166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1551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2409595734495006E-2"/>
          <c:y val="0.27927921324177407"/>
          <c:w val="0.16950746444104858"/>
          <c:h val="0.39301827977151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715088496687852"/>
          <c:y val="4.0614590683097321E-2"/>
          <c:w val="0.60818326412833024"/>
          <c:h val="0.89793167385918005"/>
        </c:manualLayout>
      </c:layout>
      <c:radarChart>
        <c:radarStyle val="marker"/>
        <c:varyColors val="0"/>
        <c:ser>
          <c:idx val="0"/>
          <c:order val="0"/>
          <c:tx>
            <c:strRef>
              <c:f>'ИТОГ«Учитель.Школьная команда»'!$K$7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'ИТОГ«Учитель.Школьная команда»'!$L$6:$Y$6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'ИТОГ«Учитель.Школьная команда»'!$L$7:$Y$7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8-4CB9-A765-DE2DB018EC36}"/>
            </c:ext>
          </c:extLst>
        </c:ser>
        <c:ser>
          <c:idx val="1"/>
          <c:order val="1"/>
          <c:tx>
            <c:strRef>
              <c:f>'ИТОГ«Учитель.Школьная команда»'!$K$8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'ИТОГ«Учитель.Школьная команда»'!$L$6:$Y$6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'ИТОГ«Учитель.Школьная команда»'!$L$8:$Y$8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8-4CB9-A765-DE2DB018E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383424"/>
        <c:axId val="215876736"/>
      </c:radarChart>
      <c:catAx>
        <c:axId val="215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876736"/>
        <c:crosses val="autoZero"/>
        <c:auto val="1"/>
        <c:lblAlgn val="ctr"/>
        <c:lblOffset val="100"/>
        <c:noMultiLvlLbl val="0"/>
      </c:catAx>
      <c:valAx>
        <c:axId val="2158767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crossAx val="21538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1577876849130876E-2"/>
          <c:y val="0.38831490080895287"/>
          <c:w val="0.15388530904830239"/>
          <c:h val="0.20774083980112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126347988946078"/>
          <c:y val="5.2747992171837184E-2"/>
          <c:w val="0.56136489961798341"/>
          <c:h val="0.90851308110274487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"Школьный климат"'!$K$6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"Школьный климат"'!$L$5:$W$5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"Школьный климат"'!$L$6:$W$6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B-47CE-A17D-5BA32BCA7E5B}"/>
            </c:ext>
          </c:extLst>
        </c:ser>
        <c:ser>
          <c:idx val="1"/>
          <c:order val="1"/>
          <c:tx>
            <c:strRef>
              <c:f>'ИТОГ "Школьный климат"'!$K$7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"Школьный климат"'!$L$5:$W$5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"Школьный климат"'!$L$7:$W$7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B-47CE-A17D-5BA32BCA7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38784"/>
        <c:axId val="216048768"/>
      </c:radarChart>
      <c:catAx>
        <c:axId val="21603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6048768"/>
        <c:crosses val="autoZero"/>
        <c:auto val="1"/>
        <c:lblAlgn val="ctr"/>
        <c:lblOffset val="100"/>
        <c:noMultiLvlLbl val="0"/>
      </c:catAx>
      <c:valAx>
        <c:axId val="2160487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1603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5967993260495469E-2"/>
          <c:y val="0.32517816975788422"/>
          <c:w val="0.15612753848934363"/>
          <c:h val="0.211887666415104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026909717042898"/>
          <c:y val="5.9503883199110374E-2"/>
          <c:w val="0.53985770722918258"/>
          <c:h val="0.88717258862004433"/>
        </c:manualLayout>
      </c:layout>
      <c:radarChart>
        <c:radarStyle val="marker"/>
        <c:varyColors val="0"/>
        <c:ser>
          <c:idx val="0"/>
          <c:order val="0"/>
          <c:tx>
            <c:strRef>
              <c:f>'ИТОГ "Образовательная среда"'!$K$6</c:f>
              <c:strCache>
                <c:ptCount val="1"/>
                <c:pt idx="0">
                  <c:v>Текущий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'ИТОГ "Образовательная среда"'!$L$5:$W$5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"Образовательная среда"'!$L$6:$W$6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5-47FB-B5B7-7C4A995BECDD}"/>
            </c:ext>
          </c:extLst>
        </c:ser>
        <c:ser>
          <c:idx val="1"/>
          <c:order val="1"/>
          <c:tx>
            <c:strRef>
              <c:f>'ИТОГ "Образовательная среда"'!$K$7</c:f>
              <c:strCache>
                <c:ptCount val="1"/>
                <c:pt idx="0">
                  <c:v>Плановый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'ИТОГ "Образовательная среда"'!$L$5:$W$5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'ИТОГ "Образовательная среда"'!$L$7:$W$7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5-47FB-B5B7-7C4A995BE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79744"/>
        <c:axId val="216093824"/>
      </c:radarChart>
      <c:catAx>
        <c:axId val="2160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6093824"/>
        <c:crosses val="autoZero"/>
        <c:auto val="1"/>
        <c:lblAlgn val="ctr"/>
        <c:lblOffset val="100"/>
        <c:noMultiLvlLbl val="0"/>
      </c:catAx>
      <c:valAx>
        <c:axId val="2160938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21607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7820129992882324E-2"/>
          <c:y val="0.2763857251328779"/>
          <c:w val="0.18845198801386637"/>
          <c:h val="0.397494663964271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Итоговая диаграмма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'ИТОГОВАЯ ДИАГРАМА'!$B$3</c:f>
              <c:strCache>
                <c:ptCount val="1"/>
                <c:pt idx="0">
                  <c:v>Текущий показатель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'ИТОГОВАЯ ДИАГРАМА'!$C$2:$J$2</c:f>
              <c:strCache>
                <c:ptCount val="8"/>
                <c:pt idx="0">
                  <c:v>Знание, % от max</c:v>
                </c:pt>
                <c:pt idx="1">
                  <c:v>Здоровье, % от max</c:v>
                </c:pt>
                <c:pt idx="2">
                  <c:v>Творчество, % от max</c:v>
                </c:pt>
                <c:pt idx="3">
                  <c:v>Воспитание, % от max</c:v>
                </c:pt>
                <c:pt idx="4">
                  <c:v>Профориентация, % от max</c:v>
                </c:pt>
                <c:pt idx="5">
                  <c:v>Учитель.Школьная команда, % от max</c:v>
                </c:pt>
                <c:pt idx="6">
                  <c:v>Школьный климат, % от max</c:v>
                </c:pt>
                <c:pt idx="7">
                  <c:v>Образовательная среда, % от max</c:v>
                </c:pt>
              </c:strCache>
            </c:strRef>
          </c:cat>
          <c:val>
            <c:numRef>
              <c:f>'ИТОГОВАЯ ДИАГРАМА'!$C$3:$J$3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6-4EDE-9CEE-2CF1C1B4F159}"/>
            </c:ext>
          </c:extLst>
        </c:ser>
        <c:ser>
          <c:idx val="1"/>
          <c:order val="1"/>
          <c:tx>
            <c:strRef>
              <c:f>'ИТОГОВАЯ ДИАГРАМА'!$B$4</c:f>
              <c:strCache>
                <c:ptCount val="1"/>
                <c:pt idx="0">
                  <c:v>Плановый показатель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'ИТОГОВАЯ ДИАГРАМА'!$C$2:$J$2</c:f>
              <c:strCache>
                <c:ptCount val="8"/>
                <c:pt idx="0">
                  <c:v>Знание, % от max</c:v>
                </c:pt>
                <c:pt idx="1">
                  <c:v>Здоровье, % от max</c:v>
                </c:pt>
                <c:pt idx="2">
                  <c:v>Творчество, % от max</c:v>
                </c:pt>
                <c:pt idx="3">
                  <c:v>Воспитание, % от max</c:v>
                </c:pt>
                <c:pt idx="4">
                  <c:v>Профориентация, % от max</c:v>
                </c:pt>
                <c:pt idx="5">
                  <c:v>Учитель.Школьная команда, % от max</c:v>
                </c:pt>
                <c:pt idx="6">
                  <c:v>Школьный климат, % от max</c:v>
                </c:pt>
                <c:pt idx="7">
                  <c:v>Образовательная среда, % от max</c:v>
                </c:pt>
              </c:strCache>
            </c:strRef>
          </c:cat>
          <c:val>
            <c:numRef>
              <c:f>'ИТОГОВАЯ ДИАГРАМА'!$C$4:$J$4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6-4EDE-9CEE-2CF1C1B4F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288640"/>
        <c:axId val="216302720"/>
      </c:radarChart>
      <c:catAx>
        <c:axId val="21628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6302720"/>
        <c:crosses val="autoZero"/>
        <c:auto val="1"/>
        <c:lblAlgn val="ctr"/>
        <c:lblOffset val="100"/>
        <c:noMultiLvlLbl val="0"/>
      </c:catAx>
      <c:valAx>
        <c:axId val="21630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628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5601</xdr:colOff>
      <xdr:row>8</xdr:row>
      <xdr:rowOff>180413</xdr:rowOff>
    </xdr:from>
    <xdr:to>
      <xdr:col>27</xdr:col>
      <xdr:colOff>598714</xdr:colOff>
      <xdr:row>42</xdr:row>
      <xdr:rowOff>27213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A1D12C5-4177-45D9-7B0D-5705804F78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1102177</xdr:colOff>
      <xdr:row>8</xdr:row>
      <xdr:rowOff>200024</xdr:rowOff>
    </xdr:from>
    <xdr:to>
      <xdr:col>21</xdr:col>
      <xdr:colOff>27214</xdr:colOff>
      <xdr:row>25</xdr:row>
      <xdr:rowOff>421822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E12001D-003C-F32F-BDE7-3CA9D8FFC2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9525</xdr:rowOff>
    </xdr:from>
    <xdr:to>
      <xdr:col>22</xdr:col>
      <xdr:colOff>1</xdr:colOff>
      <xdr:row>33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CD28BF2-1BAB-BB4F-4CDA-AA7A44F8B8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13607</xdr:colOff>
      <xdr:row>7</xdr:row>
      <xdr:rowOff>172811</xdr:rowOff>
    </xdr:from>
    <xdr:to>
      <xdr:col>20</xdr:col>
      <xdr:colOff>13607</xdr:colOff>
      <xdr:row>23</xdr:row>
      <xdr:rowOff>367393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8CAEF72-7E75-492C-F46C-86FED62E0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1168977</xdr:colOff>
      <xdr:row>7</xdr:row>
      <xdr:rowOff>169717</xdr:rowOff>
    </xdr:from>
    <xdr:to>
      <xdr:col>18</xdr:col>
      <xdr:colOff>34637</xdr:colOff>
      <xdr:row>19</xdr:row>
      <xdr:rowOff>554181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9736EBC-E950-126F-90CB-D0C8C94A2A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13606</xdr:colOff>
      <xdr:row>9</xdr:row>
      <xdr:rowOff>9524</xdr:rowOff>
    </xdr:from>
    <xdr:to>
      <xdr:col>20</xdr:col>
      <xdr:colOff>612320</xdr:colOff>
      <xdr:row>26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6592EB3-8216-B223-C8BE-F94B07457A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1171013</xdr:colOff>
      <xdr:row>7</xdr:row>
      <xdr:rowOff>561414</xdr:rowOff>
    </xdr:from>
    <xdr:to>
      <xdr:col>18</xdr:col>
      <xdr:colOff>-1</xdr:colOff>
      <xdr:row>18</xdr:row>
      <xdr:rowOff>-1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A29EF5B-3AC3-4E28-BDE1-F62B332F0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1170213</xdr:colOff>
      <xdr:row>9</xdr:row>
      <xdr:rowOff>172810</xdr:rowOff>
    </xdr:from>
    <xdr:to>
      <xdr:col>20</xdr:col>
      <xdr:colOff>585106</xdr:colOff>
      <xdr:row>21</xdr:row>
      <xdr:rowOff>204107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0B36E83-2779-962C-3CF4-4B18DB6236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14287</xdr:rowOff>
    </xdr:from>
    <xdr:to>
      <xdr:col>9</xdr:col>
      <xdr:colOff>1123950</xdr:colOff>
      <xdr:row>35</xdr:row>
      <xdr:rowOff>180975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6481E93-1561-4A09-B826-931ED04EBF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G22"/>
  <sheetViews>
    <sheetView tabSelected="1" zoomScale="85" zoomScaleNormal="85" workbookViewId="0">
      <selection activeCell="A5" sqref="A5:A6"/>
    </sheetView>
  </sheetViews>
  <sheetFormatPr defaultRowHeight="15" x14ac:dyDescent="0.25"/>
  <cols>
    <col min="1" max="1" width="57.28515625" customWidth="1"/>
    <col min="2" max="2" width="64" customWidth="1"/>
    <col min="3" max="3" width="24" customWidth="1"/>
    <col min="4" max="4" width="18.7109375" customWidth="1"/>
    <col min="7" max="7" width="77.5703125" customWidth="1"/>
  </cols>
  <sheetData>
    <row r="1" spans="1:7" x14ac:dyDescent="0.25">
      <c r="A1" s="260" t="s">
        <v>17</v>
      </c>
      <c r="B1" s="261"/>
      <c r="C1" s="262"/>
      <c r="D1" s="265" t="s">
        <v>432</v>
      </c>
      <c r="E1" s="1"/>
      <c r="F1" s="1"/>
      <c r="G1" s="1"/>
    </row>
    <row r="2" spans="1:7" ht="26.25" x14ac:dyDescent="0.25">
      <c r="A2" s="276" t="s">
        <v>3</v>
      </c>
      <c r="B2" s="277"/>
      <c r="C2" s="278"/>
      <c r="D2" s="266"/>
      <c r="E2" s="1"/>
      <c r="F2" s="1"/>
      <c r="G2" s="1"/>
    </row>
    <row r="3" spans="1:7" ht="21" thickBot="1" x14ac:dyDescent="0.3">
      <c r="A3" s="271" t="s">
        <v>4</v>
      </c>
      <c r="B3" s="272"/>
      <c r="C3" s="273"/>
      <c r="D3" s="266"/>
      <c r="E3" s="1"/>
      <c r="F3" s="1"/>
      <c r="G3" s="1"/>
    </row>
    <row r="4" spans="1:7" ht="15.75" thickBot="1" x14ac:dyDescent="0.3">
      <c r="A4" s="21" t="s">
        <v>0</v>
      </c>
      <c r="B4" s="22" t="s">
        <v>1</v>
      </c>
      <c r="C4" s="106" t="s">
        <v>2</v>
      </c>
      <c r="D4" s="266"/>
      <c r="E4" s="1"/>
      <c r="F4" s="1"/>
      <c r="G4" s="14" t="s">
        <v>24</v>
      </c>
    </row>
    <row r="5" spans="1:7" ht="51" customHeight="1" x14ac:dyDescent="0.25">
      <c r="A5" s="274" t="s">
        <v>28</v>
      </c>
      <c r="B5" s="3" t="s">
        <v>14</v>
      </c>
      <c r="C5" s="107">
        <v>0</v>
      </c>
      <c r="D5" s="267"/>
      <c r="E5" s="1"/>
      <c r="F5" s="1"/>
      <c r="G5" s="15"/>
    </row>
    <row r="6" spans="1:7" ht="47.25" customHeight="1" thickBot="1" x14ac:dyDescent="0.3">
      <c r="A6" s="275"/>
      <c r="B6" s="7" t="s">
        <v>15</v>
      </c>
      <c r="C6" s="108">
        <v>1</v>
      </c>
      <c r="D6" s="268"/>
      <c r="E6" s="1"/>
      <c r="F6" s="1"/>
      <c r="G6" s="15"/>
    </row>
    <row r="7" spans="1:7" ht="24.75" customHeight="1" x14ac:dyDescent="0.25">
      <c r="A7" s="279" t="s">
        <v>1268</v>
      </c>
      <c r="B7" s="3" t="s">
        <v>5</v>
      </c>
      <c r="C7" s="107">
        <v>0</v>
      </c>
      <c r="D7" s="258"/>
      <c r="E7" s="1"/>
      <c r="F7" s="1"/>
      <c r="G7" s="15"/>
    </row>
    <row r="8" spans="1:7" x14ac:dyDescent="0.25">
      <c r="A8" s="280"/>
      <c r="B8" s="2" t="s">
        <v>16</v>
      </c>
      <c r="C8" s="94">
        <v>1</v>
      </c>
      <c r="D8" s="258"/>
      <c r="E8" s="1"/>
      <c r="F8" s="1"/>
      <c r="G8" s="15"/>
    </row>
    <row r="9" spans="1:7" ht="30" x14ac:dyDescent="0.25">
      <c r="A9" s="280"/>
      <c r="B9" s="2" t="s">
        <v>127</v>
      </c>
      <c r="C9" s="94">
        <v>2</v>
      </c>
      <c r="D9" s="258"/>
      <c r="E9" s="1"/>
      <c r="F9" s="1"/>
      <c r="G9" s="15"/>
    </row>
    <row r="10" spans="1:7" ht="30.75" thickBot="1" x14ac:dyDescent="0.3">
      <c r="A10" s="281"/>
      <c r="B10" s="7" t="s">
        <v>128</v>
      </c>
      <c r="C10" s="108">
        <v>3</v>
      </c>
      <c r="D10" s="258"/>
      <c r="E10" s="1"/>
      <c r="F10" s="1"/>
      <c r="G10" s="15"/>
    </row>
    <row r="11" spans="1:7" ht="24.75" customHeight="1" x14ac:dyDescent="0.25">
      <c r="A11" s="263" t="s">
        <v>1276</v>
      </c>
      <c r="B11" s="3" t="s">
        <v>6</v>
      </c>
      <c r="C11" s="107">
        <v>0</v>
      </c>
      <c r="D11" s="258"/>
      <c r="E11" s="1"/>
      <c r="F11" s="1"/>
      <c r="G11" s="20" t="s">
        <v>25</v>
      </c>
    </row>
    <row r="12" spans="1:7" ht="60.75" thickBot="1" x14ac:dyDescent="0.3">
      <c r="A12" s="264"/>
      <c r="B12" s="7" t="s">
        <v>18</v>
      </c>
      <c r="C12" s="108">
        <v>1</v>
      </c>
      <c r="D12" s="258"/>
      <c r="E12" s="1"/>
      <c r="F12" s="1"/>
      <c r="G12" s="20" t="s">
        <v>26</v>
      </c>
    </row>
    <row r="13" spans="1:7" x14ac:dyDescent="0.25">
      <c r="A13" s="263" t="s">
        <v>7</v>
      </c>
      <c r="B13" s="3" t="s">
        <v>8</v>
      </c>
      <c r="C13" s="107">
        <v>0</v>
      </c>
      <c r="D13" s="258"/>
      <c r="E13" s="1"/>
      <c r="F13" s="1"/>
    </row>
    <row r="14" spans="1:7" x14ac:dyDescent="0.25">
      <c r="A14" s="269"/>
      <c r="B14" s="2" t="s">
        <v>9</v>
      </c>
      <c r="C14" s="94">
        <v>1</v>
      </c>
      <c r="D14" s="258"/>
      <c r="E14" s="1"/>
      <c r="F14" s="1"/>
      <c r="G14" s="20" t="s">
        <v>49</v>
      </c>
    </row>
    <row r="15" spans="1:7" ht="15.75" thickBot="1" x14ac:dyDescent="0.3">
      <c r="A15" s="264"/>
      <c r="B15" s="7" t="s">
        <v>19</v>
      </c>
      <c r="C15" s="108">
        <v>2</v>
      </c>
      <c r="D15" s="258"/>
      <c r="E15" s="1"/>
      <c r="F15" s="1"/>
      <c r="G15" s="15"/>
    </row>
    <row r="16" spans="1:7" ht="24" customHeight="1" x14ac:dyDescent="0.25">
      <c r="A16" s="263" t="s">
        <v>1316</v>
      </c>
      <c r="B16" s="3" t="s">
        <v>10</v>
      </c>
      <c r="C16" s="107">
        <v>0</v>
      </c>
      <c r="D16" s="258"/>
      <c r="E16" s="1"/>
      <c r="F16" s="1"/>
      <c r="G16" s="15"/>
    </row>
    <row r="17" spans="1:7" ht="28.5" customHeight="1" thickBot="1" x14ac:dyDescent="0.3">
      <c r="A17" s="264"/>
      <c r="B17" s="7" t="s">
        <v>11</v>
      </c>
      <c r="C17" s="108">
        <v>1</v>
      </c>
      <c r="D17" s="258"/>
      <c r="E17" s="1"/>
      <c r="F17" s="1"/>
      <c r="G17" s="15"/>
    </row>
    <row r="18" spans="1:7" x14ac:dyDescent="0.25">
      <c r="A18" s="263" t="s">
        <v>12</v>
      </c>
      <c r="B18" s="3" t="s">
        <v>13</v>
      </c>
      <c r="C18" s="107">
        <v>0</v>
      </c>
      <c r="D18" s="258"/>
      <c r="E18" s="1"/>
      <c r="F18" s="1"/>
      <c r="G18" s="15"/>
    </row>
    <row r="19" spans="1:7" ht="30" x14ac:dyDescent="0.25">
      <c r="A19" s="269"/>
      <c r="B19" s="2" t="s">
        <v>20</v>
      </c>
      <c r="C19" s="94">
        <v>1</v>
      </c>
      <c r="D19" s="258"/>
      <c r="E19" s="1"/>
      <c r="F19" s="1"/>
      <c r="G19" s="15"/>
    </row>
    <row r="20" spans="1:7" ht="30" x14ac:dyDescent="0.25">
      <c r="A20" s="269"/>
      <c r="B20" s="2" t="s">
        <v>21</v>
      </c>
      <c r="C20" s="94">
        <v>2</v>
      </c>
      <c r="D20" s="258"/>
      <c r="E20" s="1"/>
      <c r="F20" s="1"/>
      <c r="G20" s="15"/>
    </row>
    <row r="21" spans="1:7" ht="45.75" thickBot="1" x14ac:dyDescent="0.3">
      <c r="A21" s="270"/>
      <c r="B21" s="5" t="s">
        <v>22</v>
      </c>
      <c r="C21" s="109">
        <v>3</v>
      </c>
      <c r="D21" s="259"/>
      <c r="E21" s="1"/>
      <c r="F21" s="1"/>
      <c r="G21" s="15"/>
    </row>
    <row r="22" spans="1:7" ht="15.75" thickBot="1" x14ac:dyDescent="0.3">
      <c r="A22" s="18"/>
      <c r="B22" s="12" t="s">
        <v>23</v>
      </c>
      <c r="C22" s="19">
        <f>C6+C10+C12+C15+C17+C21</f>
        <v>11</v>
      </c>
      <c r="D22" s="61">
        <f>IF(OR(D5=0,D7=0,D11=0),0,SUM(D5:D18))</f>
        <v>0</v>
      </c>
      <c r="E22" s="1"/>
      <c r="F22" s="1"/>
      <c r="G22" s="15"/>
    </row>
  </sheetData>
  <sheetProtection algorithmName="SHA-512" hashValue="30+fwXLFaI6pKvGggvuY1boeGj1ThovTFQhA55bJvrPbMdUZIj8fMSrgOqAWAC6WM8iMdx7MagRwND2K371YTg==" saltValue="6gwNAmcT0W1gd8bShcQfCg==" spinCount="100000" sheet="1" objects="1" scenarios="1"/>
  <protectedRanges>
    <protectedRange sqref="D1:D21" name="Диапазон1"/>
  </protectedRanges>
  <mergeCells count="16">
    <mergeCell ref="D18:D21"/>
    <mergeCell ref="A1:C1"/>
    <mergeCell ref="A11:A12"/>
    <mergeCell ref="A16:A17"/>
    <mergeCell ref="D1:D4"/>
    <mergeCell ref="D5:D6"/>
    <mergeCell ref="D7:D10"/>
    <mergeCell ref="D11:D12"/>
    <mergeCell ref="D13:D15"/>
    <mergeCell ref="D16:D17"/>
    <mergeCell ref="A18:A21"/>
    <mergeCell ref="A3:C3"/>
    <mergeCell ref="A5:A6"/>
    <mergeCell ref="A13:A15"/>
    <mergeCell ref="A2:C2"/>
    <mergeCell ref="A7:A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F153"/>
  <sheetViews>
    <sheetView workbookViewId="0">
      <selection activeCell="D1" sqref="D1:D4"/>
    </sheetView>
  </sheetViews>
  <sheetFormatPr defaultRowHeight="15" x14ac:dyDescent="0.25"/>
  <cols>
    <col min="1" max="1" width="78.85546875" customWidth="1"/>
    <col min="2" max="2" width="42.42578125" customWidth="1"/>
    <col min="3" max="3" width="17.85546875" customWidth="1"/>
    <col min="4" max="4" width="24.42578125" customWidth="1"/>
    <col min="6" max="6" width="60" customWidth="1"/>
  </cols>
  <sheetData>
    <row r="1" spans="1:6" ht="15.75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18.75" x14ac:dyDescent="0.25">
      <c r="A2" s="308" t="s">
        <v>137</v>
      </c>
      <c r="B2" s="309"/>
      <c r="C2" s="310"/>
      <c r="D2" s="266"/>
      <c r="F2" s="25"/>
    </row>
    <row r="3" spans="1:6" ht="21" thickBot="1" x14ac:dyDescent="0.3">
      <c r="A3" s="475" t="s">
        <v>162</v>
      </c>
      <c r="B3" s="476"/>
      <c r="C3" s="477"/>
      <c r="D3" s="266"/>
      <c r="F3" s="25"/>
    </row>
    <row r="4" spans="1:6" ht="29.25" thickBot="1" x14ac:dyDescent="0.3">
      <c r="A4" s="42" t="s">
        <v>0</v>
      </c>
      <c r="B4" s="43" t="s">
        <v>1</v>
      </c>
      <c r="C4" s="44" t="s">
        <v>2</v>
      </c>
      <c r="D4" s="304"/>
      <c r="F4" s="25"/>
    </row>
    <row r="5" spans="1:6" ht="33.75" x14ac:dyDescent="0.25">
      <c r="A5" s="298" t="s">
        <v>378</v>
      </c>
      <c r="B5" s="3" t="s">
        <v>54</v>
      </c>
      <c r="C5" s="8">
        <v>0</v>
      </c>
      <c r="D5" s="303"/>
      <c r="F5" s="26" t="s">
        <v>379</v>
      </c>
    </row>
    <row r="6" spans="1:6" x14ac:dyDescent="0.25">
      <c r="A6" s="480"/>
      <c r="B6" s="2" t="s">
        <v>163</v>
      </c>
      <c r="C6" s="10">
        <v>1</v>
      </c>
      <c r="D6" s="301"/>
      <c r="F6" s="25"/>
    </row>
    <row r="7" spans="1:6" x14ac:dyDescent="0.25">
      <c r="A7" s="480"/>
      <c r="B7" s="2" t="s">
        <v>164</v>
      </c>
      <c r="C7" s="10">
        <v>2</v>
      </c>
      <c r="D7" s="301"/>
      <c r="F7" s="25"/>
    </row>
    <row r="8" spans="1:6" ht="15.75" thickBot="1" x14ac:dyDescent="0.3">
      <c r="A8" s="482"/>
      <c r="B8" s="7" t="s">
        <v>165</v>
      </c>
      <c r="C8" s="9">
        <v>3</v>
      </c>
      <c r="D8" s="302"/>
      <c r="F8" s="25"/>
    </row>
    <row r="9" spans="1:6" x14ac:dyDescent="0.25">
      <c r="A9" s="483" t="s">
        <v>166</v>
      </c>
      <c r="B9" s="3" t="s">
        <v>54</v>
      </c>
      <c r="C9" s="8">
        <v>0</v>
      </c>
      <c r="D9" s="303"/>
      <c r="F9" s="25"/>
    </row>
    <row r="10" spans="1:6" ht="38.25" customHeight="1" thickBot="1" x14ac:dyDescent="0.3">
      <c r="A10" s="484"/>
      <c r="B10" s="7" t="s">
        <v>167</v>
      </c>
      <c r="C10" s="9">
        <v>1</v>
      </c>
      <c r="D10" s="302"/>
      <c r="F10" s="25"/>
    </row>
    <row r="11" spans="1:6" x14ac:dyDescent="0.25">
      <c r="A11" s="298" t="s">
        <v>168</v>
      </c>
      <c r="B11" s="3" t="s">
        <v>54</v>
      </c>
      <c r="C11" s="8">
        <v>0</v>
      </c>
      <c r="D11" s="303"/>
      <c r="F11" s="25"/>
    </row>
    <row r="12" spans="1:6" ht="42.75" customHeight="1" thickBot="1" x14ac:dyDescent="0.3">
      <c r="A12" s="482"/>
      <c r="B12" s="7" t="s">
        <v>169</v>
      </c>
      <c r="C12" s="9">
        <v>1</v>
      </c>
      <c r="D12" s="302"/>
      <c r="F12" s="25"/>
    </row>
    <row r="13" spans="1:6" x14ac:dyDescent="0.25">
      <c r="A13" s="298" t="s">
        <v>170</v>
      </c>
      <c r="B13" s="52" t="s">
        <v>54</v>
      </c>
      <c r="C13" s="8">
        <v>0</v>
      </c>
      <c r="D13" s="303"/>
      <c r="F13" s="25"/>
    </row>
    <row r="14" spans="1:6" ht="40.5" customHeight="1" thickBot="1" x14ac:dyDescent="0.3">
      <c r="A14" s="482"/>
      <c r="B14" s="53" t="s">
        <v>171</v>
      </c>
      <c r="C14" s="9">
        <v>1</v>
      </c>
      <c r="D14" s="302"/>
      <c r="F14" s="25"/>
    </row>
    <row r="15" spans="1:6" x14ac:dyDescent="0.25">
      <c r="A15" s="298" t="s">
        <v>172</v>
      </c>
      <c r="B15" s="3" t="s">
        <v>54</v>
      </c>
      <c r="C15" s="8">
        <v>0</v>
      </c>
      <c r="D15" s="303"/>
      <c r="F15" s="25"/>
    </row>
    <row r="16" spans="1:6" ht="36" customHeight="1" thickBot="1" x14ac:dyDescent="0.3">
      <c r="A16" s="482"/>
      <c r="B16" s="7" t="s">
        <v>173</v>
      </c>
      <c r="C16" s="9">
        <v>1</v>
      </c>
      <c r="D16" s="302"/>
      <c r="F16" s="25"/>
    </row>
    <row r="17" spans="1:6" x14ac:dyDescent="0.25">
      <c r="A17" s="298" t="s">
        <v>174</v>
      </c>
      <c r="B17" s="54">
        <v>0</v>
      </c>
      <c r="C17" s="8">
        <v>0</v>
      </c>
      <c r="D17" s="303"/>
      <c r="F17" s="25"/>
    </row>
    <row r="18" spans="1:6" x14ac:dyDescent="0.25">
      <c r="A18" s="480"/>
      <c r="B18" s="2" t="s">
        <v>138</v>
      </c>
      <c r="C18" s="10">
        <v>1</v>
      </c>
      <c r="D18" s="301"/>
      <c r="F18" s="25"/>
    </row>
    <row r="19" spans="1:6" x14ac:dyDescent="0.25">
      <c r="A19" s="480"/>
      <c r="B19" s="2" t="s">
        <v>175</v>
      </c>
      <c r="C19" s="10">
        <v>2</v>
      </c>
      <c r="D19" s="301"/>
      <c r="F19" s="25"/>
    </row>
    <row r="20" spans="1:6" ht="15.75" thickBot="1" x14ac:dyDescent="0.3">
      <c r="A20" s="482"/>
      <c r="B20" s="7" t="s">
        <v>176</v>
      </c>
      <c r="C20" s="9">
        <v>3</v>
      </c>
      <c r="D20" s="302"/>
      <c r="F20" s="25"/>
    </row>
    <row r="21" spans="1:6" ht="30" x14ac:dyDescent="0.25">
      <c r="A21" s="298" t="s">
        <v>177</v>
      </c>
      <c r="B21" s="3" t="s">
        <v>178</v>
      </c>
      <c r="C21" s="8">
        <v>0</v>
      </c>
      <c r="D21" s="303"/>
      <c r="F21" s="25"/>
    </row>
    <row r="22" spans="1:6" ht="30" x14ac:dyDescent="0.25">
      <c r="A22" s="480"/>
      <c r="B22" s="2" t="s">
        <v>179</v>
      </c>
      <c r="C22" s="10">
        <v>1</v>
      </c>
      <c r="D22" s="301"/>
      <c r="F22" s="25"/>
    </row>
    <row r="23" spans="1:6" ht="30.75" thickBot="1" x14ac:dyDescent="0.3">
      <c r="A23" s="481"/>
      <c r="B23" s="5" t="s">
        <v>180</v>
      </c>
      <c r="C23" s="11">
        <v>2</v>
      </c>
      <c r="D23" s="302"/>
      <c r="F23" s="25"/>
    </row>
    <row r="24" spans="1:6" ht="15.75" thickBot="1" x14ac:dyDescent="0.3">
      <c r="A24" s="23"/>
      <c r="B24" s="12" t="s">
        <v>23</v>
      </c>
      <c r="C24" s="19">
        <f>C8+C10+C12+C14+C16+C20+C23</f>
        <v>12</v>
      </c>
      <c r="D24" s="19">
        <f>IF(OR(D5=0),0,SUM(D5:D21))</f>
        <v>0</v>
      </c>
      <c r="F24" s="25"/>
    </row>
    <row r="25" spans="1:6" x14ac:dyDescent="0.25">
      <c r="A25" s="37"/>
      <c r="B25" s="31"/>
      <c r="C25" s="31"/>
    </row>
    <row r="26" spans="1:6" x14ac:dyDescent="0.25">
      <c r="A26" s="37"/>
      <c r="B26" s="31"/>
      <c r="C26" s="31"/>
    </row>
    <row r="27" spans="1:6" x14ac:dyDescent="0.25">
      <c r="A27" s="37"/>
      <c r="B27" s="31"/>
      <c r="C27" s="31"/>
    </row>
    <row r="28" spans="1:6" x14ac:dyDescent="0.25">
      <c r="A28" s="37"/>
      <c r="B28" s="31"/>
      <c r="C28" s="31"/>
    </row>
    <row r="29" spans="1:6" x14ac:dyDescent="0.25">
      <c r="A29" s="37"/>
      <c r="B29" s="31"/>
      <c r="C29" s="31"/>
    </row>
    <row r="30" spans="1:6" x14ac:dyDescent="0.25">
      <c r="A30" s="37"/>
      <c r="B30" s="31"/>
      <c r="C30" s="31"/>
    </row>
    <row r="31" spans="1:6" x14ac:dyDescent="0.25">
      <c r="A31" s="37"/>
      <c r="B31" s="31"/>
      <c r="C31" s="31"/>
    </row>
    <row r="32" spans="1:6" x14ac:dyDescent="0.25">
      <c r="A32" s="37"/>
      <c r="B32" s="31"/>
      <c r="C32" s="31"/>
    </row>
    <row r="33" spans="1:3" x14ac:dyDescent="0.25">
      <c r="A33" s="37"/>
      <c r="B33" s="31"/>
      <c r="C33" s="31"/>
    </row>
    <row r="34" spans="1:3" x14ac:dyDescent="0.25">
      <c r="A34" s="37"/>
      <c r="B34" s="31"/>
      <c r="C34" s="31"/>
    </row>
    <row r="35" spans="1:3" x14ac:dyDescent="0.25">
      <c r="A35" s="37"/>
      <c r="B35" s="31"/>
      <c r="C35" s="31"/>
    </row>
    <row r="36" spans="1:3" x14ac:dyDescent="0.25">
      <c r="A36" s="37"/>
      <c r="B36" s="31"/>
      <c r="C36" s="31"/>
    </row>
    <row r="37" spans="1:3" x14ac:dyDescent="0.25">
      <c r="A37" s="37"/>
      <c r="B37" s="31"/>
      <c r="C37" s="31"/>
    </row>
    <row r="38" spans="1:3" x14ac:dyDescent="0.25">
      <c r="A38" s="37"/>
      <c r="B38" s="31"/>
      <c r="C38" s="31"/>
    </row>
    <row r="39" spans="1:3" x14ac:dyDescent="0.25">
      <c r="A39" s="37"/>
      <c r="B39" s="31"/>
      <c r="C39" s="31"/>
    </row>
    <row r="40" spans="1:3" x14ac:dyDescent="0.25">
      <c r="A40" s="31"/>
      <c r="B40" s="31"/>
      <c r="C40" s="31"/>
    </row>
    <row r="41" spans="1:3" x14ac:dyDescent="0.25">
      <c r="A41" s="31"/>
      <c r="B41" s="31"/>
      <c r="C41" s="31"/>
    </row>
    <row r="42" spans="1:3" x14ac:dyDescent="0.25">
      <c r="A42" s="31"/>
      <c r="B42" s="31"/>
      <c r="C42" s="31"/>
    </row>
    <row r="43" spans="1:3" x14ac:dyDescent="0.25">
      <c r="A43" s="31"/>
      <c r="B43" s="31"/>
      <c r="C43" s="31"/>
    </row>
    <row r="44" spans="1:3" x14ac:dyDescent="0.25">
      <c r="A44" s="31"/>
      <c r="B44" s="31"/>
      <c r="C44" s="31"/>
    </row>
    <row r="45" spans="1:3" x14ac:dyDescent="0.25">
      <c r="A45" s="31"/>
      <c r="B45" s="31"/>
      <c r="C45" s="31"/>
    </row>
    <row r="46" spans="1:3" x14ac:dyDescent="0.25">
      <c r="A46" s="31"/>
      <c r="B46" s="31"/>
      <c r="C46" s="31"/>
    </row>
    <row r="47" spans="1:3" x14ac:dyDescent="0.25">
      <c r="A47" s="31"/>
      <c r="B47" s="31"/>
      <c r="C47" s="31"/>
    </row>
    <row r="48" spans="1:3" x14ac:dyDescent="0.25">
      <c r="A48" s="31"/>
      <c r="B48" s="31"/>
      <c r="C48" s="31"/>
    </row>
    <row r="49" spans="1:3" x14ac:dyDescent="0.25">
      <c r="A49" s="31"/>
      <c r="B49" s="31"/>
      <c r="C49" s="31"/>
    </row>
    <row r="50" spans="1:3" x14ac:dyDescent="0.25">
      <c r="A50" s="31"/>
      <c r="B50" s="31"/>
      <c r="C50" s="31"/>
    </row>
    <row r="51" spans="1:3" x14ac:dyDescent="0.25">
      <c r="A51" s="31"/>
      <c r="B51" s="31"/>
      <c r="C51" s="31"/>
    </row>
    <row r="52" spans="1:3" x14ac:dyDescent="0.25">
      <c r="A52" s="31"/>
      <c r="B52" s="31"/>
      <c r="C52" s="31"/>
    </row>
    <row r="53" spans="1:3" x14ac:dyDescent="0.25">
      <c r="A53" s="31"/>
      <c r="B53" s="31"/>
      <c r="C53" s="31"/>
    </row>
    <row r="54" spans="1:3" x14ac:dyDescent="0.25">
      <c r="A54" s="31"/>
      <c r="B54" s="31"/>
      <c r="C54" s="31"/>
    </row>
    <row r="55" spans="1:3" x14ac:dyDescent="0.25">
      <c r="A55" s="31"/>
      <c r="B55" s="31"/>
      <c r="C55" s="31"/>
    </row>
    <row r="56" spans="1:3" x14ac:dyDescent="0.25">
      <c r="A56" s="31"/>
      <c r="B56" s="31"/>
      <c r="C56" s="31"/>
    </row>
    <row r="57" spans="1:3" x14ac:dyDescent="0.25">
      <c r="A57" s="31"/>
      <c r="B57" s="31"/>
      <c r="C57" s="31"/>
    </row>
    <row r="58" spans="1:3" x14ac:dyDescent="0.25">
      <c r="A58" s="31"/>
      <c r="B58" s="31"/>
      <c r="C58" s="31"/>
    </row>
    <row r="59" spans="1:3" x14ac:dyDescent="0.25">
      <c r="A59" s="31"/>
      <c r="B59" s="31"/>
      <c r="C59" s="31"/>
    </row>
    <row r="60" spans="1:3" x14ac:dyDescent="0.25">
      <c r="A60" s="31"/>
      <c r="B60" s="31"/>
      <c r="C60" s="31"/>
    </row>
    <row r="61" spans="1:3" x14ac:dyDescent="0.25">
      <c r="A61" s="31"/>
      <c r="B61" s="31"/>
      <c r="C61" s="31"/>
    </row>
    <row r="62" spans="1:3" x14ac:dyDescent="0.25">
      <c r="A62" s="31"/>
      <c r="B62" s="31"/>
      <c r="C62" s="31"/>
    </row>
    <row r="63" spans="1:3" x14ac:dyDescent="0.25">
      <c r="A63" s="31"/>
      <c r="B63" s="31"/>
      <c r="C63" s="31"/>
    </row>
    <row r="64" spans="1:3" x14ac:dyDescent="0.25">
      <c r="A64" s="31"/>
      <c r="B64" s="31"/>
      <c r="C64" s="31"/>
    </row>
    <row r="65" spans="1:3" x14ac:dyDescent="0.25">
      <c r="A65" s="31"/>
      <c r="B65" s="31"/>
      <c r="C65" s="31"/>
    </row>
    <row r="66" spans="1:3" x14ac:dyDescent="0.25">
      <c r="A66" s="31"/>
      <c r="B66" s="31"/>
      <c r="C66" s="31"/>
    </row>
    <row r="67" spans="1:3" x14ac:dyDescent="0.25">
      <c r="A67" s="31"/>
      <c r="B67" s="31"/>
      <c r="C67" s="31"/>
    </row>
    <row r="68" spans="1:3" x14ac:dyDescent="0.25">
      <c r="A68" s="31"/>
      <c r="B68" s="31"/>
      <c r="C68" s="31"/>
    </row>
    <row r="69" spans="1:3" x14ac:dyDescent="0.25">
      <c r="A69" s="31"/>
      <c r="B69" s="31"/>
      <c r="C69" s="31"/>
    </row>
    <row r="70" spans="1:3" x14ac:dyDescent="0.25">
      <c r="A70" s="31"/>
      <c r="B70" s="31"/>
      <c r="C70" s="31"/>
    </row>
    <row r="71" spans="1:3" x14ac:dyDescent="0.25">
      <c r="A71" s="31"/>
      <c r="B71" s="31"/>
      <c r="C71" s="31"/>
    </row>
    <row r="72" spans="1:3" x14ac:dyDescent="0.25">
      <c r="A72" s="31"/>
      <c r="B72" s="31"/>
      <c r="C72" s="31"/>
    </row>
    <row r="73" spans="1:3" x14ac:dyDescent="0.25">
      <c r="A73" s="31"/>
      <c r="B73" s="31"/>
      <c r="C73" s="31"/>
    </row>
    <row r="74" spans="1:3" x14ac:dyDescent="0.25">
      <c r="A74" s="31"/>
      <c r="B74" s="31"/>
      <c r="C74" s="31"/>
    </row>
    <row r="75" spans="1:3" x14ac:dyDescent="0.25">
      <c r="A75" s="31"/>
      <c r="B75" s="31"/>
      <c r="C75" s="31"/>
    </row>
    <row r="76" spans="1:3" x14ac:dyDescent="0.25">
      <c r="A76" s="31"/>
      <c r="B76" s="31"/>
      <c r="C76" s="31"/>
    </row>
    <row r="77" spans="1:3" x14ac:dyDescent="0.25">
      <c r="A77" s="31"/>
      <c r="B77" s="31"/>
      <c r="C77" s="31"/>
    </row>
    <row r="78" spans="1:3" x14ac:dyDescent="0.25">
      <c r="A78" s="31"/>
      <c r="B78" s="31"/>
      <c r="C78" s="31"/>
    </row>
    <row r="79" spans="1:3" x14ac:dyDescent="0.25">
      <c r="A79" s="31"/>
      <c r="B79" s="31"/>
      <c r="C79" s="31"/>
    </row>
    <row r="80" spans="1:3" x14ac:dyDescent="0.25">
      <c r="A80" s="31"/>
      <c r="B80" s="31"/>
      <c r="C80" s="31"/>
    </row>
    <row r="81" spans="1:3" x14ac:dyDescent="0.25">
      <c r="A81" s="31"/>
      <c r="B81" s="31"/>
      <c r="C81" s="31"/>
    </row>
    <row r="82" spans="1:3" x14ac:dyDescent="0.25">
      <c r="A82" s="31"/>
      <c r="B82" s="31"/>
      <c r="C82" s="31"/>
    </row>
    <row r="83" spans="1:3" x14ac:dyDescent="0.25">
      <c r="A83" s="31"/>
      <c r="B83" s="31"/>
      <c r="C83" s="31"/>
    </row>
    <row r="84" spans="1:3" x14ac:dyDescent="0.25">
      <c r="A84" s="31"/>
      <c r="B84" s="31"/>
      <c r="C84" s="31"/>
    </row>
    <row r="85" spans="1:3" x14ac:dyDescent="0.25">
      <c r="A85" s="31"/>
      <c r="B85" s="31"/>
      <c r="C85" s="31"/>
    </row>
    <row r="86" spans="1:3" x14ac:dyDescent="0.25">
      <c r="A86" s="31"/>
      <c r="B86" s="31"/>
      <c r="C86" s="31"/>
    </row>
    <row r="87" spans="1:3" x14ac:dyDescent="0.25">
      <c r="A87" s="31"/>
      <c r="B87" s="31"/>
      <c r="C87" s="31"/>
    </row>
    <row r="88" spans="1:3" x14ac:dyDescent="0.25">
      <c r="A88" s="31"/>
      <c r="B88" s="31"/>
      <c r="C88" s="31"/>
    </row>
    <row r="89" spans="1:3" x14ac:dyDescent="0.25">
      <c r="A89" s="31"/>
      <c r="B89" s="31"/>
      <c r="C89" s="31"/>
    </row>
    <row r="90" spans="1:3" x14ac:dyDescent="0.25">
      <c r="A90" s="31"/>
      <c r="B90" s="31"/>
      <c r="C90" s="31"/>
    </row>
    <row r="91" spans="1:3" x14ac:dyDescent="0.25">
      <c r="A91" s="31"/>
      <c r="B91" s="31"/>
      <c r="C91" s="31"/>
    </row>
    <row r="92" spans="1:3" x14ac:dyDescent="0.25">
      <c r="A92" s="31"/>
      <c r="B92" s="31"/>
      <c r="C92" s="31"/>
    </row>
    <row r="93" spans="1:3" x14ac:dyDescent="0.25">
      <c r="A93" s="31"/>
      <c r="B93" s="31"/>
      <c r="C93" s="31"/>
    </row>
    <row r="94" spans="1:3" x14ac:dyDescent="0.25">
      <c r="A94" s="31"/>
      <c r="B94" s="31"/>
      <c r="C94" s="31"/>
    </row>
    <row r="95" spans="1:3" x14ac:dyDescent="0.25">
      <c r="A95" s="31"/>
      <c r="B95" s="31"/>
      <c r="C95" s="31"/>
    </row>
    <row r="96" spans="1:3" x14ac:dyDescent="0.25">
      <c r="A96" s="31"/>
      <c r="B96" s="31"/>
      <c r="C96" s="31"/>
    </row>
    <row r="97" spans="1:3" x14ac:dyDescent="0.25">
      <c r="A97" s="31"/>
      <c r="B97" s="31"/>
      <c r="C97" s="31"/>
    </row>
    <row r="98" spans="1:3" x14ac:dyDescent="0.25">
      <c r="A98" s="31"/>
      <c r="B98" s="31"/>
      <c r="C98" s="31"/>
    </row>
    <row r="99" spans="1:3" x14ac:dyDescent="0.25">
      <c r="A99" s="31"/>
      <c r="B99" s="31"/>
      <c r="C99" s="31"/>
    </row>
    <row r="100" spans="1:3" x14ac:dyDescent="0.25">
      <c r="A100" s="31"/>
      <c r="B100" s="31"/>
      <c r="C100" s="31"/>
    </row>
    <row r="101" spans="1:3" x14ac:dyDescent="0.25">
      <c r="A101" s="31"/>
      <c r="B101" s="31"/>
      <c r="C101" s="31"/>
    </row>
    <row r="102" spans="1:3" x14ac:dyDescent="0.25">
      <c r="A102" s="31"/>
      <c r="B102" s="31"/>
      <c r="C102" s="31"/>
    </row>
    <row r="103" spans="1:3" x14ac:dyDescent="0.25">
      <c r="A103" s="31"/>
      <c r="B103" s="31"/>
      <c r="C103" s="31"/>
    </row>
    <row r="104" spans="1:3" x14ac:dyDescent="0.25">
      <c r="A104" s="31"/>
      <c r="B104" s="31"/>
      <c r="C104" s="31"/>
    </row>
    <row r="105" spans="1:3" x14ac:dyDescent="0.25">
      <c r="A105" s="31"/>
      <c r="B105" s="31"/>
      <c r="C105" s="31"/>
    </row>
    <row r="106" spans="1:3" x14ac:dyDescent="0.25">
      <c r="A106" s="31"/>
      <c r="B106" s="31"/>
      <c r="C106" s="31"/>
    </row>
    <row r="107" spans="1:3" x14ac:dyDescent="0.25">
      <c r="A107" s="31"/>
      <c r="B107" s="31"/>
      <c r="C107" s="31"/>
    </row>
    <row r="108" spans="1:3" x14ac:dyDescent="0.25">
      <c r="A108" s="31"/>
      <c r="B108" s="31"/>
      <c r="C108" s="31"/>
    </row>
    <row r="109" spans="1:3" x14ac:dyDescent="0.25">
      <c r="A109" s="31"/>
      <c r="B109" s="31"/>
      <c r="C109" s="31"/>
    </row>
    <row r="110" spans="1:3" x14ac:dyDescent="0.25">
      <c r="A110" s="31"/>
      <c r="B110" s="31"/>
      <c r="C110" s="31"/>
    </row>
    <row r="111" spans="1:3" x14ac:dyDescent="0.25">
      <c r="A111" s="31"/>
      <c r="B111" s="31"/>
      <c r="C111" s="31"/>
    </row>
    <row r="112" spans="1:3" x14ac:dyDescent="0.25">
      <c r="A112" s="31"/>
      <c r="B112" s="31"/>
      <c r="C112" s="31"/>
    </row>
    <row r="113" spans="1:3" x14ac:dyDescent="0.25">
      <c r="A113" s="31"/>
      <c r="B113" s="31"/>
      <c r="C113" s="31"/>
    </row>
    <row r="114" spans="1:3" x14ac:dyDescent="0.25">
      <c r="A114" s="31"/>
      <c r="B114" s="31"/>
      <c r="C114" s="31"/>
    </row>
    <row r="115" spans="1:3" x14ac:dyDescent="0.25">
      <c r="A115" s="31"/>
      <c r="B115" s="31"/>
      <c r="C115" s="31"/>
    </row>
    <row r="116" spans="1:3" x14ac:dyDescent="0.25">
      <c r="A116" s="31"/>
      <c r="B116" s="31"/>
      <c r="C116" s="31"/>
    </row>
    <row r="117" spans="1:3" x14ac:dyDescent="0.25">
      <c r="A117" s="31"/>
      <c r="B117" s="31"/>
      <c r="C117" s="31"/>
    </row>
    <row r="118" spans="1:3" x14ac:dyDescent="0.25">
      <c r="A118" s="31"/>
      <c r="B118" s="31"/>
      <c r="C118" s="31"/>
    </row>
    <row r="119" spans="1:3" x14ac:dyDescent="0.25">
      <c r="A119" s="31"/>
      <c r="B119" s="31"/>
      <c r="C119" s="31"/>
    </row>
    <row r="120" spans="1:3" x14ac:dyDescent="0.25">
      <c r="A120" s="31"/>
      <c r="B120" s="31"/>
      <c r="C120" s="31"/>
    </row>
    <row r="121" spans="1:3" x14ac:dyDescent="0.25">
      <c r="A121" s="31"/>
      <c r="B121" s="31"/>
      <c r="C121" s="31"/>
    </row>
    <row r="122" spans="1:3" x14ac:dyDescent="0.25">
      <c r="A122" s="31"/>
      <c r="B122" s="31"/>
      <c r="C122" s="31"/>
    </row>
    <row r="123" spans="1:3" x14ac:dyDescent="0.25">
      <c r="A123" s="31"/>
      <c r="B123" s="31"/>
      <c r="C123" s="31"/>
    </row>
    <row r="124" spans="1:3" x14ac:dyDescent="0.25">
      <c r="A124" s="31"/>
      <c r="B124" s="31"/>
      <c r="C124" s="31"/>
    </row>
    <row r="125" spans="1:3" x14ac:dyDescent="0.25">
      <c r="A125" s="31"/>
      <c r="B125" s="31"/>
      <c r="C125" s="31"/>
    </row>
    <row r="126" spans="1:3" x14ac:dyDescent="0.25">
      <c r="A126" s="31"/>
      <c r="B126" s="31"/>
      <c r="C126" s="31"/>
    </row>
    <row r="127" spans="1:3" x14ac:dyDescent="0.25">
      <c r="A127" s="31"/>
      <c r="B127" s="31"/>
      <c r="C127" s="31"/>
    </row>
    <row r="128" spans="1:3" x14ac:dyDescent="0.25">
      <c r="A128" s="31"/>
      <c r="B128" s="31"/>
      <c r="C128" s="31"/>
    </row>
    <row r="129" spans="1:3" x14ac:dyDescent="0.25">
      <c r="A129" s="31"/>
      <c r="B129" s="31"/>
      <c r="C129" s="31"/>
    </row>
    <row r="130" spans="1:3" x14ac:dyDescent="0.25">
      <c r="A130" s="31"/>
      <c r="B130" s="31"/>
      <c r="C130" s="31"/>
    </row>
    <row r="131" spans="1:3" x14ac:dyDescent="0.25">
      <c r="A131" s="31"/>
      <c r="B131" s="31"/>
      <c r="C131" s="31"/>
    </row>
    <row r="132" spans="1:3" x14ac:dyDescent="0.25">
      <c r="A132" s="31"/>
      <c r="B132" s="31"/>
      <c r="C132" s="31"/>
    </row>
    <row r="133" spans="1:3" x14ac:dyDescent="0.25">
      <c r="A133" s="31"/>
      <c r="B133" s="31"/>
      <c r="C133" s="31"/>
    </row>
    <row r="134" spans="1:3" x14ac:dyDescent="0.25">
      <c r="A134" s="31"/>
      <c r="B134" s="31"/>
      <c r="C134" s="31"/>
    </row>
    <row r="135" spans="1:3" x14ac:dyDescent="0.25">
      <c r="A135" s="31"/>
      <c r="B135" s="31"/>
      <c r="C135" s="31"/>
    </row>
    <row r="136" spans="1:3" x14ac:dyDescent="0.25">
      <c r="A136" s="31"/>
      <c r="B136" s="31"/>
      <c r="C136" s="31"/>
    </row>
    <row r="137" spans="1:3" x14ac:dyDescent="0.25">
      <c r="A137" s="31"/>
      <c r="B137" s="31"/>
      <c r="C137" s="31"/>
    </row>
    <row r="138" spans="1:3" x14ac:dyDescent="0.25">
      <c r="A138" s="31"/>
      <c r="B138" s="31"/>
      <c r="C138" s="31"/>
    </row>
    <row r="139" spans="1:3" x14ac:dyDescent="0.25">
      <c r="A139" s="31"/>
      <c r="B139" s="31"/>
      <c r="C139" s="31"/>
    </row>
    <row r="140" spans="1:3" x14ac:dyDescent="0.25">
      <c r="A140" s="31"/>
      <c r="B140" s="31"/>
      <c r="C140" s="31"/>
    </row>
    <row r="141" spans="1:3" x14ac:dyDescent="0.25">
      <c r="A141" s="31"/>
      <c r="B141" s="31"/>
      <c r="C141" s="31"/>
    </row>
    <row r="142" spans="1:3" x14ac:dyDescent="0.25">
      <c r="A142" s="31"/>
      <c r="B142" s="31"/>
      <c r="C142" s="31"/>
    </row>
    <row r="143" spans="1:3" x14ac:dyDescent="0.25">
      <c r="A143" s="31"/>
      <c r="B143" s="31"/>
      <c r="C143" s="31"/>
    </row>
    <row r="144" spans="1:3" x14ac:dyDescent="0.25">
      <c r="A144" s="31"/>
      <c r="B144" s="31"/>
      <c r="C144" s="31"/>
    </row>
    <row r="145" spans="1:3" x14ac:dyDescent="0.25">
      <c r="A145" s="31"/>
      <c r="B145" s="31"/>
      <c r="C145" s="31"/>
    </row>
    <row r="146" spans="1:3" x14ac:dyDescent="0.25">
      <c r="A146" s="31"/>
      <c r="B146" s="31"/>
      <c r="C146" s="31"/>
    </row>
    <row r="147" spans="1:3" x14ac:dyDescent="0.25">
      <c r="A147" s="31"/>
      <c r="B147" s="31"/>
      <c r="C147" s="31"/>
    </row>
    <row r="148" spans="1:3" x14ac:dyDescent="0.25">
      <c r="A148" s="31"/>
      <c r="B148" s="31"/>
      <c r="C148" s="31"/>
    </row>
    <row r="149" spans="1:3" x14ac:dyDescent="0.25">
      <c r="A149" s="31"/>
      <c r="B149" s="31"/>
      <c r="C149" s="31"/>
    </row>
    <row r="150" spans="1:3" x14ac:dyDescent="0.25">
      <c r="A150" s="31"/>
      <c r="B150" s="31"/>
      <c r="C150" s="31"/>
    </row>
    <row r="151" spans="1:3" x14ac:dyDescent="0.25">
      <c r="A151" s="31"/>
      <c r="B151" s="31"/>
      <c r="C151" s="31"/>
    </row>
    <row r="152" spans="1:3" x14ac:dyDescent="0.25">
      <c r="A152" s="31"/>
      <c r="B152" s="31"/>
      <c r="C152" s="31"/>
    </row>
    <row r="153" spans="1:3" x14ac:dyDescent="0.25">
      <c r="A153" s="31"/>
      <c r="B153" s="31"/>
      <c r="C153" s="31"/>
    </row>
  </sheetData>
  <sheetProtection algorithmName="SHA-512" hashValue="IvuMS8n18QvJndY7JzlM3rm/tlxjx2F7NKgRSd0dygR1uK680BH2+bfWNhWezDJ1bt6G64PaI4387NhriWIy8w==" saltValue="QyjIHC9WUdL0axdhZz4wEw==" spinCount="100000" sheet="1" objects="1" scenarios="1"/>
  <protectedRanges>
    <protectedRange sqref="D1:D23" name="Диапазон1"/>
  </protectedRanges>
  <mergeCells count="18">
    <mergeCell ref="D15:D16"/>
    <mergeCell ref="D17:D20"/>
    <mergeCell ref="D21:D23"/>
    <mergeCell ref="D1:D4"/>
    <mergeCell ref="D5:D8"/>
    <mergeCell ref="D9:D10"/>
    <mergeCell ref="D11:D12"/>
    <mergeCell ref="D13:D14"/>
    <mergeCell ref="A21:A23"/>
    <mergeCell ref="A13:A14"/>
    <mergeCell ref="A15:A16"/>
    <mergeCell ref="A17:A20"/>
    <mergeCell ref="A1:C1"/>
    <mergeCell ref="A2:C2"/>
    <mergeCell ref="A3:C3"/>
    <mergeCell ref="A5:A8"/>
    <mergeCell ref="A9:A10"/>
    <mergeCell ref="A11:A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X313"/>
  <sheetViews>
    <sheetView topLeftCell="B292" zoomScale="70" zoomScaleNormal="70" workbookViewId="0">
      <selection activeCell="E3" sqref="E3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1" customWidth="1"/>
    <col min="5" max="5" width="15.85546875" style="41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3" customWidth="1"/>
  </cols>
  <sheetData>
    <row r="1" spans="1:24" s="156" customFormat="1" ht="30.95" customHeight="1" thickBot="1" x14ac:dyDescent="0.3">
      <c r="A1" s="155"/>
      <c r="B1" s="496" t="s">
        <v>137</v>
      </c>
      <c r="C1" s="497"/>
      <c r="D1" s="497"/>
      <c r="E1" s="497"/>
      <c r="F1" s="497"/>
      <c r="G1" s="497"/>
      <c r="H1" s="497"/>
      <c r="I1" s="497"/>
    </row>
    <row r="2" spans="1:24" ht="60" x14ac:dyDescent="0.25">
      <c r="A2" s="390">
        <v>1</v>
      </c>
      <c r="B2" s="134" t="s">
        <v>436</v>
      </c>
      <c r="C2" s="347" t="s">
        <v>445</v>
      </c>
      <c r="D2" s="135" t="s">
        <v>437</v>
      </c>
      <c r="E2" s="135" t="s">
        <v>438</v>
      </c>
      <c r="F2" s="329" t="s">
        <v>439</v>
      </c>
      <c r="G2" s="329" t="s">
        <v>440</v>
      </c>
      <c r="H2" s="329" t="s">
        <v>441</v>
      </c>
      <c r="I2" s="326" t="s">
        <v>442</v>
      </c>
      <c r="K2" s="176" t="s">
        <v>1049</v>
      </c>
      <c r="L2" s="177" t="s">
        <v>1050</v>
      </c>
      <c r="M2" s="177" t="s">
        <v>1053</v>
      </c>
      <c r="N2" s="177" t="s">
        <v>1051</v>
      </c>
      <c r="O2" s="178" t="s">
        <v>1052</v>
      </c>
    </row>
    <row r="3" spans="1:24" ht="32.25" thickBot="1" x14ac:dyDescent="0.3">
      <c r="A3" s="391"/>
      <c r="B3" s="136" t="s">
        <v>1305</v>
      </c>
      <c r="C3" s="348"/>
      <c r="D3" s="137">
        <f>'Развитие талантов'!D5</f>
        <v>0</v>
      </c>
      <c r="E3" s="212"/>
      <c r="F3" s="330"/>
      <c r="G3" s="330"/>
      <c r="H3" s="330"/>
      <c r="I3" s="327"/>
      <c r="K3" s="179">
        <f>SUM('Развитие талантов'!C28,ШТО!C24)</f>
        <v>29</v>
      </c>
      <c r="L3" s="121">
        <f>SUM(D3,D36,D60,D87,D117,D138,D156,D174,D204,D234,D258,D273,D294)</f>
        <v>0</v>
      </c>
      <c r="M3" s="180">
        <f>L3*100/K3</f>
        <v>0</v>
      </c>
      <c r="N3" s="121">
        <f>SUM(E3,E36,E60,E87,E117,E138,E156,E174,E204,E234,E258,E273,E294)</f>
        <v>0</v>
      </c>
      <c r="O3" s="181">
        <f>N3*100/K3</f>
        <v>0</v>
      </c>
    </row>
    <row r="4" spans="1:24" ht="22.5" customHeight="1" thickBot="1" x14ac:dyDescent="0.3">
      <c r="A4" s="498"/>
      <c r="B4" s="138" t="s">
        <v>444</v>
      </c>
      <c r="C4" s="349"/>
      <c r="D4" s="139" t="s">
        <v>446</v>
      </c>
      <c r="E4" s="139" t="s">
        <v>447</v>
      </c>
      <c r="F4" s="331"/>
      <c r="G4" s="331"/>
      <c r="H4" s="331"/>
      <c r="I4" s="328"/>
      <c r="K4" s="499" t="s">
        <v>1055</v>
      </c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1"/>
    </row>
    <row r="5" spans="1:24" ht="18.600000000000001" customHeight="1" x14ac:dyDescent="0.25">
      <c r="A5" s="486"/>
      <c r="B5" s="368" t="s">
        <v>538</v>
      </c>
      <c r="C5" s="140" t="s">
        <v>539</v>
      </c>
      <c r="D5" s="200"/>
      <c r="E5" s="200"/>
      <c r="F5" s="365"/>
      <c r="G5" s="365"/>
      <c r="H5" s="365"/>
      <c r="I5" s="362"/>
      <c r="K5" s="184"/>
      <c r="L5" s="141">
        <v>1</v>
      </c>
      <c r="M5" s="141">
        <v>2</v>
      </c>
      <c r="N5" s="141">
        <v>3</v>
      </c>
      <c r="O5" s="141">
        <v>4</v>
      </c>
      <c r="P5" s="141">
        <v>5</v>
      </c>
      <c r="Q5" s="141">
        <v>6</v>
      </c>
      <c r="R5" s="141">
        <v>7</v>
      </c>
      <c r="S5" s="141">
        <v>8</v>
      </c>
      <c r="T5" s="141">
        <v>9</v>
      </c>
      <c r="U5" s="141">
        <v>10</v>
      </c>
      <c r="V5" s="141">
        <v>11</v>
      </c>
      <c r="W5" s="141">
        <v>12</v>
      </c>
      <c r="X5" s="148">
        <v>13</v>
      </c>
    </row>
    <row r="6" spans="1:24" x14ac:dyDescent="0.25">
      <c r="A6" s="486"/>
      <c r="B6" s="371"/>
      <c r="C6" s="142" t="s">
        <v>540</v>
      </c>
      <c r="D6" s="201"/>
      <c r="E6" s="201"/>
      <c r="F6" s="366"/>
      <c r="G6" s="366"/>
      <c r="H6" s="366"/>
      <c r="I6" s="363"/>
      <c r="K6" s="182" t="s">
        <v>1054</v>
      </c>
      <c r="L6" s="143">
        <f>D3</f>
        <v>0</v>
      </c>
      <c r="M6" s="143">
        <f>D36</f>
        <v>0</v>
      </c>
      <c r="N6" s="143">
        <f>D60</f>
        <v>0</v>
      </c>
      <c r="O6" s="143">
        <f>D87</f>
        <v>0</v>
      </c>
      <c r="P6" s="143">
        <f>D117</f>
        <v>0</v>
      </c>
      <c r="Q6" s="143">
        <f>D138</f>
        <v>0</v>
      </c>
      <c r="R6" s="143">
        <f>D156</f>
        <v>0</v>
      </c>
      <c r="S6" s="143">
        <f>D174</f>
        <v>0</v>
      </c>
      <c r="T6" s="143">
        <f>D204</f>
        <v>0</v>
      </c>
      <c r="U6" s="143">
        <f>D234</f>
        <v>0</v>
      </c>
      <c r="V6" s="143">
        <f>D258</f>
        <v>0</v>
      </c>
      <c r="W6" s="143">
        <f>D273</f>
        <v>0</v>
      </c>
      <c r="X6" s="149">
        <f>D294</f>
        <v>0</v>
      </c>
    </row>
    <row r="7" spans="1:24" ht="20.100000000000001" customHeight="1" thickBot="1" x14ac:dyDescent="0.3">
      <c r="A7" s="486"/>
      <c r="B7" s="372"/>
      <c r="C7" s="144" t="s">
        <v>541</v>
      </c>
      <c r="D7" s="205"/>
      <c r="E7" s="205"/>
      <c r="F7" s="367"/>
      <c r="G7" s="367"/>
      <c r="H7" s="367"/>
      <c r="I7" s="364"/>
      <c r="K7" s="183" t="s">
        <v>447</v>
      </c>
      <c r="L7" s="145">
        <f>E3</f>
        <v>0</v>
      </c>
      <c r="M7" s="145">
        <f>E36</f>
        <v>0</v>
      </c>
      <c r="N7" s="145">
        <f>E60</f>
        <v>0</v>
      </c>
      <c r="O7" s="145">
        <f>E87</f>
        <v>0</v>
      </c>
      <c r="P7" s="145">
        <f>E117</f>
        <v>0</v>
      </c>
      <c r="Q7" s="145">
        <f>E138</f>
        <v>0</v>
      </c>
      <c r="R7" s="145">
        <f>E156</f>
        <v>0</v>
      </c>
      <c r="S7" s="145">
        <f>E174</f>
        <v>0</v>
      </c>
      <c r="T7" s="145">
        <f>E204</f>
        <v>0</v>
      </c>
      <c r="U7" s="145">
        <f>E234</f>
        <v>0</v>
      </c>
      <c r="V7" s="145">
        <f>E258</f>
        <v>0</v>
      </c>
      <c r="W7" s="145">
        <f>E273</f>
        <v>0</v>
      </c>
      <c r="X7" s="150">
        <f>E294</f>
        <v>0</v>
      </c>
    </row>
    <row r="8" spans="1:24" x14ac:dyDescent="0.25">
      <c r="A8" s="486"/>
      <c r="B8" s="368" t="s">
        <v>542</v>
      </c>
      <c r="C8" s="140" t="s">
        <v>543</v>
      </c>
      <c r="D8" s="200"/>
      <c r="E8" s="200"/>
      <c r="F8" s="365"/>
      <c r="G8" s="365"/>
      <c r="H8" s="365"/>
      <c r="I8" s="362"/>
    </row>
    <row r="9" spans="1:24" x14ac:dyDescent="0.25">
      <c r="A9" s="486"/>
      <c r="B9" s="373"/>
      <c r="C9" s="142" t="s">
        <v>544</v>
      </c>
      <c r="D9" s="201"/>
      <c r="E9" s="201"/>
      <c r="F9" s="366"/>
      <c r="G9" s="366"/>
      <c r="H9" s="366"/>
      <c r="I9" s="363"/>
    </row>
    <row r="10" spans="1:24" ht="15.75" thickBot="1" x14ac:dyDescent="0.3">
      <c r="A10" s="486"/>
      <c r="B10" s="374"/>
      <c r="C10" s="144" t="s">
        <v>545</v>
      </c>
      <c r="D10" s="205"/>
      <c r="E10" s="205"/>
      <c r="F10" s="367"/>
      <c r="G10" s="367"/>
      <c r="H10" s="367"/>
      <c r="I10" s="364"/>
    </row>
    <row r="11" spans="1:24" x14ac:dyDescent="0.25">
      <c r="A11" s="486"/>
      <c r="B11" s="368" t="s">
        <v>546</v>
      </c>
      <c r="C11" s="140" t="s">
        <v>547</v>
      </c>
      <c r="D11" s="200"/>
      <c r="E11" s="200"/>
      <c r="F11" s="365"/>
      <c r="G11" s="365"/>
      <c r="H11" s="365"/>
      <c r="I11" s="362"/>
    </row>
    <row r="12" spans="1:24" x14ac:dyDescent="0.25">
      <c r="A12" s="486"/>
      <c r="B12" s="299"/>
      <c r="C12" s="142" t="s">
        <v>548</v>
      </c>
      <c r="D12" s="201"/>
      <c r="E12" s="201"/>
      <c r="F12" s="366"/>
      <c r="G12" s="366"/>
      <c r="H12" s="366"/>
      <c r="I12" s="363"/>
    </row>
    <row r="13" spans="1:24" ht="15.75" thickBot="1" x14ac:dyDescent="0.3">
      <c r="A13" s="486"/>
      <c r="B13" s="369"/>
      <c r="C13" s="144" t="s">
        <v>549</v>
      </c>
      <c r="D13" s="205"/>
      <c r="E13" s="205"/>
      <c r="F13" s="367"/>
      <c r="G13" s="367"/>
      <c r="H13" s="367"/>
      <c r="I13" s="364"/>
    </row>
    <row r="14" spans="1:24" x14ac:dyDescent="0.25">
      <c r="A14" s="486"/>
      <c r="B14" s="368" t="s">
        <v>550</v>
      </c>
      <c r="C14" s="140" t="s">
        <v>459</v>
      </c>
      <c r="D14" s="200"/>
      <c r="E14" s="200"/>
      <c r="F14" s="365"/>
      <c r="G14" s="365"/>
      <c r="H14" s="365"/>
      <c r="I14" s="362"/>
    </row>
    <row r="15" spans="1:24" x14ac:dyDescent="0.25">
      <c r="A15" s="486"/>
      <c r="B15" s="373"/>
      <c r="C15" s="142" t="s">
        <v>460</v>
      </c>
      <c r="D15" s="201"/>
      <c r="E15" s="201"/>
      <c r="F15" s="366"/>
      <c r="G15" s="366"/>
      <c r="H15" s="366"/>
      <c r="I15" s="363"/>
    </row>
    <row r="16" spans="1:24" ht="15.75" thickBot="1" x14ac:dyDescent="0.3">
      <c r="A16" s="486"/>
      <c r="B16" s="374"/>
      <c r="C16" s="144" t="s">
        <v>453</v>
      </c>
      <c r="D16" s="205"/>
      <c r="E16" s="205"/>
      <c r="F16" s="367"/>
      <c r="G16" s="367"/>
      <c r="H16" s="367"/>
      <c r="I16" s="364"/>
    </row>
    <row r="17" spans="1:9" x14ac:dyDescent="0.25">
      <c r="A17" s="486"/>
      <c r="B17" s="368" t="s">
        <v>551</v>
      </c>
      <c r="C17" s="140" t="s">
        <v>449</v>
      </c>
      <c r="D17" s="200"/>
      <c r="E17" s="200"/>
      <c r="F17" s="365"/>
      <c r="G17" s="365"/>
      <c r="H17" s="365"/>
      <c r="I17" s="362"/>
    </row>
    <row r="18" spans="1:9" x14ac:dyDescent="0.25">
      <c r="A18" s="486"/>
      <c r="B18" s="299"/>
      <c r="C18" s="142" t="s">
        <v>552</v>
      </c>
      <c r="D18" s="201"/>
      <c r="E18" s="201"/>
      <c r="F18" s="366"/>
      <c r="G18" s="366"/>
      <c r="H18" s="366"/>
      <c r="I18" s="363"/>
    </row>
    <row r="19" spans="1:9" ht="15.75" thickBot="1" x14ac:dyDescent="0.3">
      <c r="A19" s="486"/>
      <c r="B19" s="369"/>
      <c r="C19" s="144" t="s">
        <v>478</v>
      </c>
      <c r="D19" s="205"/>
      <c r="E19" s="205"/>
      <c r="F19" s="367"/>
      <c r="G19" s="367"/>
      <c r="H19" s="367"/>
      <c r="I19" s="364"/>
    </row>
    <row r="20" spans="1:9" ht="18.95" customHeight="1" x14ac:dyDescent="0.25">
      <c r="A20" s="486"/>
      <c r="B20" s="370" t="s">
        <v>553</v>
      </c>
      <c r="C20" s="140" t="s">
        <v>459</v>
      </c>
      <c r="D20" s="200"/>
      <c r="E20" s="200"/>
      <c r="F20" s="365"/>
      <c r="G20" s="365"/>
      <c r="H20" s="365"/>
      <c r="I20" s="362"/>
    </row>
    <row r="21" spans="1:9" ht="30.75" customHeight="1" x14ac:dyDescent="0.25">
      <c r="A21" s="486"/>
      <c r="B21" s="371"/>
      <c r="C21" s="153" t="s">
        <v>554</v>
      </c>
      <c r="D21" s="201"/>
      <c r="E21" s="201"/>
      <c r="F21" s="366"/>
      <c r="G21" s="366"/>
      <c r="H21" s="366"/>
      <c r="I21" s="363"/>
    </row>
    <row r="22" spans="1:9" ht="19.5" customHeight="1" thickBot="1" x14ac:dyDescent="0.3">
      <c r="A22" s="486"/>
      <c r="B22" s="372"/>
      <c r="C22" s="144" t="s">
        <v>545</v>
      </c>
      <c r="D22" s="205"/>
      <c r="E22" s="205"/>
      <c r="F22" s="367"/>
      <c r="G22" s="367"/>
      <c r="H22" s="367"/>
      <c r="I22" s="364"/>
    </row>
    <row r="23" spans="1:9" x14ac:dyDescent="0.25">
      <c r="A23" s="486"/>
      <c r="B23" s="368" t="s">
        <v>555</v>
      </c>
      <c r="C23" s="140" t="s">
        <v>449</v>
      </c>
      <c r="D23" s="200"/>
      <c r="E23" s="200"/>
      <c r="F23" s="365"/>
      <c r="G23" s="365"/>
      <c r="H23" s="365"/>
      <c r="I23" s="362"/>
    </row>
    <row r="24" spans="1:9" x14ac:dyDescent="0.25">
      <c r="A24" s="486"/>
      <c r="B24" s="373"/>
      <c r="C24" s="142" t="s">
        <v>450</v>
      </c>
      <c r="D24" s="201"/>
      <c r="E24" s="201"/>
      <c r="F24" s="366"/>
      <c r="G24" s="366"/>
      <c r="H24" s="366"/>
      <c r="I24" s="363"/>
    </row>
    <row r="25" spans="1:9" ht="15.75" thickBot="1" x14ac:dyDescent="0.3">
      <c r="A25" s="486"/>
      <c r="B25" s="374"/>
      <c r="C25" s="144" t="s">
        <v>478</v>
      </c>
      <c r="D25" s="205"/>
      <c r="E25" s="205"/>
      <c r="F25" s="367"/>
      <c r="G25" s="367"/>
      <c r="H25" s="367"/>
      <c r="I25" s="364"/>
    </row>
    <row r="26" spans="1:9" x14ac:dyDescent="0.25">
      <c r="A26" s="486"/>
      <c r="B26" s="375" t="s">
        <v>556</v>
      </c>
      <c r="C26" s="140" t="s">
        <v>449</v>
      </c>
      <c r="D26" s="200"/>
      <c r="E26" s="200"/>
      <c r="F26" s="365"/>
      <c r="G26" s="365"/>
      <c r="H26" s="365"/>
      <c r="I26" s="362"/>
    </row>
    <row r="27" spans="1:9" x14ac:dyDescent="0.25">
      <c r="A27" s="486"/>
      <c r="B27" s="376"/>
      <c r="C27" s="142" t="s">
        <v>450</v>
      </c>
      <c r="D27" s="201"/>
      <c r="E27" s="201"/>
      <c r="F27" s="366"/>
      <c r="G27" s="366"/>
      <c r="H27" s="366"/>
      <c r="I27" s="363"/>
    </row>
    <row r="28" spans="1:9" ht="15.75" thickBot="1" x14ac:dyDescent="0.3">
      <c r="A28" s="486"/>
      <c r="B28" s="377"/>
      <c r="C28" s="144" t="s">
        <v>451</v>
      </c>
      <c r="D28" s="205"/>
      <c r="E28" s="205"/>
      <c r="F28" s="367"/>
      <c r="G28" s="367"/>
      <c r="H28" s="367"/>
      <c r="I28" s="364"/>
    </row>
    <row r="29" spans="1:9" x14ac:dyDescent="0.25">
      <c r="A29" s="486"/>
      <c r="B29" s="381" t="s">
        <v>557</v>
      </c>
      <c r="C29" s="146" t="s">
        <v>449</v>
      </c>
      <c r="D29" s="213"/>
      <c r="E29" s="213"/>
      <c r="F29" s="382"/>
      <c r="G29" s="382"/>
      <c r="H29" s="382"/>
      <c r="I29" s="397"/>
    </row>
    <row r="30" spans="1:9" x14ac:dyDescent="0.25">
      <c r="A30" s="486"/>
      <c r="B30" s="376"/>
      <c r="C30" s="142" t="s">
        <v>450</v>
      </c>
      <c r="D30" s="201"/>
      <c r="E30" s="201"/>
      <c r="F30" s="366"/>
      <c r="G30" s="366"/>
      <c r="H30" s="366"/>
      <c r="I30" s="363"/>
    </row>
    <row r="31" spans="1:9" ht="15.75" thickBot="1" x14ac:dyDescent="0.3">
      <c r="A31" s="486"/>
      <c r="B31" s="377"/>
      <c r="C31" s="144" t="s">
        <v>451</v>
      </c>
      <c r="D31" s="205"/>
      <c r="E31" s="205"/>
      <c r="F31" s="367"/>
      <c r="G31" s="367"/>
      <c r="H31" s="367"/>
      <c r="I31" s="364"/>
    </row>
    <row r="32" spans="1:9" x14ac:dyDescent="0.25">
      <c r="A32" s="486"/>
      <c r="B32" s="381" t="s">
        <v>558</v>
      </c>
      <c r="C32" s="146" t="s">
        <v>449</v>
      </c>
      <c r="D32" s="213"/>
      <c r="E32" s="213"/>
      <c r="F32" s="382"/>
      <c r="G32" s="382"/>
      <c r="H32" s="382"/>
      <c r="I32" s="397"/>
    </row>
    <row r="33" spans="1:9" x14ac:dyDescent="0.25">
      <c r="A33" s="486"/>
      <c r="B33" s="376"/>
      <c r="C33" s="142" t="s">
        <v>450</v>
      </c>
      <c r="D33" s="201"/>
      <c r="E33" s="201"/>
      <c r="F33" s="366"/>
      <c r="G33" s="366"/>
      <c r="H33" s="366"/>
      <c r="I33" s="363"/>
    </row>
    <row r="34" spans="1:9" ht="15.75" thickBot="1" x14ac:dyDescent="0.3">
      <c r="A34" s="487"/>
      <c r="B34" s="377"/>
      <c r="C34" s="144" t="s">
        <v>451</v>
      </c>
      <c r="D34" s="205"/>
      <c r="E34" s="205"/>
      <c r="F34" s="367"/>
      <c r="G34" s="367"/>
      <c r="H34" s="367"/>
      <c r="I34" s="364"/>
    </row>
    <row r="35" spans="1:9" ht="45" x14ac:dyDescent="0.25">
      <c r="A35" s="489">
        <v>2</v>
      </c>
      <c r="B35" s="134" t="s">
        <v>436</v>
      </c>
      <c r="C35" s="347" t="s">
        <v>445</v>
      </c>
      <c r="D35" s="135" t="s">
        <v>437</v>
      </c>
      <c r="E35" s="135" t="s">
        <v>438</v>
      </c>
      <c r="F35" s="329" t="s">
        <v>439</v>
      </c>
      <c r="G35" s="329" t="s">
        <v>440</v>
      </c>
      <c r="H35" s="329" t="s">
        <v>441</v>
      </c>
      <c r="I35" s="326" t="s">
        <v>442</v>
      </c>
    </row>
    <row r="36" spans="1:9" ht="15.75" x14ac:dyDescent="0.25">
      <c r="A36" s="490"/>
      <c r="B36" s="136" t="s">
        <v>142</v>
      </c>
      <c r="C36" s="348"/>
      <c r="D36" s="137">
        <f>'Развитие талантов'!D9</f>
        <v>0</v>
      </c>
      <c r="E36" s="212"/>
      <c r="F36" s="330"/>
      <c r="G36" s="330"/>
      <c r="H36" s="330"/>
      <c r="I36" s="327"/>
    </row>
    <row r="37" spans="1:9" ht="15.75" thickBot="1" x14ac:dyDescent="0.3">
      <c r="A37" s="491"/>
      <c r="B37" s="138" t="s">
        <v>444</v>
      </c>
      <c r="C37" s="349"/>
      <c r="D37" s="139" t="s">
        <v>446</v>
      </c>
      <c r="E37" s="139" t="s">
        <v>447</v>
      </c>
      <c r="F37" s="331"/>
      <c r="G37" s="331"/>
      <c r="H37" s="331"/>
      <c r="I37" s="328"/>
    </row>
    <row r="38" spans="1:9" x14ac:dyDescent="0.25">
      <c r="A38" s="485"/>
      <c r="B38" s="381" t="s">
        <v>559</v>
      </c>
      <c r="C38" s="146" t="s">
        <v>547</v>
      </c>
      <c r="D38" s="213"/>
      <c r="E38" s="213"/>
      <c r="F38" s="382"/>
      <c r="G38" s="382"/>
      <c r="H38" s="382"/>
      <c r="I38" s="397"/>
    </row>
    <row r="39" spans="1:9" x14ac:dyDescent="0.25">
      <c r="A39" s="486"/>
      <c r="B39" s="376"/>
      <c r="C39" s="142" t="s">
        <v>548</v>
      </c>
      <c r="D39" s="201"/>
      <c r="E39" s="201"/>
      <c r="F39" s="366"/>
      <c r="G39" s="366"/>
      <c r="H39" s="366"/>
      <c r="I39" s="363"/>
    </row>
    <row r="40" spans="1:9" ht="15.75" thickBot="1" x14ac:dyDescent="0.3">
      <c r="A40" s="486"/>
      <c r="B40" s="377"/>
      <c r="C40" s="144" t="s">
        <v>560</v>
      </c>
      <c r="D40" s="205"/>
      <c r="E40" s="205"/>
      <c r="F40" s="367"/>
      <c r="G40" s="367"/>
      <c r="H40" s="367"/>
      <c r="I40" s="364"/>
    </row>
    <row r="41" spans="1:9" x14ac:dyDescent="0.25">
      <c r="A41" s="486"/>
      <c r="B41" s="381" t="s">
        <v>561</v>
      </c>
      <c r="C41" s="140" t="s">
        <v>562</v>
      </c>
      <c r="D41" s="213"/>
      <c r="E41" s="213"/>
      <c r="F41" s="382"/>
      <c r="G41" s="382"/>
      <c r="H41" s="382"/>
      <c r="I41" s="397"/>
    </row>
    <row r="42" spans="1:9" ht="30" x14ac:dyDescent="0.25">
      <c r="A42" s="486"/>
      <c r="B42" s="376"/>
      <c r="C42" s="153" t="s">
        <v>563</v>
      </c>
      <c r="D42" s="201"/>
      <c r="E42" s="201"/>
      <c r="F42" s="366"/>
      <c r="G42" s="366"/>
      <c r="H42" s="366"/>
      <c r="I42" s="363"/>
    </row>
    <row r="43" spans="1:9" ht="15.75" thickBot="1" x14ac:dyDescent="0.3">
      <c r="A43" s="486"/>
      <c r="B43" s="377"/>
      <c r="C43" s="144" t="s">
        <v>564</v>
      </c>
      <c r="D43" s="205"/>
      <c r="E43" s="205"/>
      <c r="F43" s="367"/>
      <c r="G43" s="367"/>
      <c r="H43" s="367"/>
      <c r="I43" s="364"/>
    </row>
    <row r="44" spans="1:9" x14ac:dyDescent="0.25">
      <c r="A44" s="486"/>
      <c r="B44" s="381" t="s">
        <v>551</v>
      </c>
      <c r="C44" s="140" t="s">
        <v>449</v>
      </c>
      <c r="D44" s="213"/>
      <c r="E44" s="213"/>
      <c r="F44" s="382"/>
      <c r="G44" s="382"/>
      <c r="H44" s="382"/>
      <c r="I44" s="397"/>
    </row>
    <row r="45" spans="1:9" x14ac:dyDescent="0.25">
      <c r="A45" s="486"/>
      <c r="B45" s="376"/>
      <c r="C45" s="153" t="s">
        <v>450</v>
      </c>
      <c r="D45" s="201"/>
      <c r="E45" s="201"/>
      <c r="F45" s="366"/>
      <c r="G45" s="366"/>
      <c r="H45" s="366"/>
      <c r="I45" s="363"/>
    </row>
    <row r="46" spans="1:9" ht="15.75" thickBot="1" x14ac:dyDescent="0.3">
      <c r="A46" s="486"/>
      <c r="B46" s="377"/>
      <c r="C46" s="144" t="s">
        <v>478</v>
      </c>
      <c r="D46" s="205"/>
      <c r="E46" s="205"/>
      <c r="F46" s="367"/>
      <c r="G46" s="367"/>
      <c r="H46" s="367"/>
      <c r="I46" s="364"/>
    </row>
    <row r="47" spans="1:9" x14ac:dyDescent="0.25">
      <c r="A47" s="486"/>
      <c r="B47" s="381" t="s">
        <v>565</v>
      </c>
      <c r="C47" s="146" t="s">
        <v>449</v>
      </c>
      <c r="D47" s="213"/>
      <c r="E47" s="213"/>
      <c r="F47" s="382"/>
      <c r="G47" s="382"/>
      <c r="H47" s="382"/>
      <c r="I47" s="397"/>
    </row>
    <row r="48" spans="1:9" x14ac:dyDescent="0.25">
      <c r="A48" s="486"/>
      <c r="B48" s="376"/>
      <c r="C48" s="142" t="s">
        <v>450</v>
      </c>
      <c r="D48" s="201"/>
      <c r="E48" s="201"/>
      <c r="F48" s="366"/>
      <c r="G48" s="366"/>
      <c r="H48" s="366"/>
      <c r="I48" s="363"/>
    </row>
    <row r="49" spans="1:9" ht="31.5" customHeight="1" thickBot="1" x14ac:dyDescent="0.3">
      <c r="A49" s="486"/>
      <c r="B49" s="377"/>
      <c r="C49" s="144" t="s">
        <v>451</v>
      </c>
      <c r="D49" s="205"/>
      <c r="E49" s="205"/>
      <c r="F49" s="367"/>
      <c r="G49" s="367"/>
      <c r="H49" s="367"/>
      <c r="I49" s="364"/>
    </row>
    <row r="50" spans="1:9" x14ac:dyDescent="0.25">
      <c r="A50" s="486"/>
      <c r="B50" s="381" t="s">
        <v>566</v>
      </c>
      <c r="C50" s="146" t="s">
        <v>449</v>
      </c>
      <c r="D50" s="213"/>
      <c r="E50" s="213"/>
      <c r="F50" s="382"/>
      <c r="G50" s="382"/>
      <c r="H50" s="382"/>
      <c r="I50" s="397"/>
    </row>
    <row r="51" spans="1:9" x14ac:dyDescent="0.25">
      <c r="A51" s="486"/>
      <c r="B51" s="376"/>
      <c r="C51" s="142" t="s">
        <v>450</v>
      </c>
      <c r="D51" s="201"/>
      <c r="E51" s="201"/>
      <c r="F51" s="366"/>
      <c r="G51" s="366"/>
      <c r="H51" s="366"/>
      <c r="I51" s="363"/>
    </row>
    <row r="52" spans="1:9" ht="15.75" thickBot="1" x14ac:dyDescent="0.3">
      <c r="A52" s="486"/>
      <c r="B52" s="377"/>
      <c r="C52" s="144" t="s">
        <v>451</v>
      </c>
      <c r="D52" s="205"/>
      <c r="E52" s="205"/>
      <c r="F52" s="367"/>
      <c r="G52" s="367"/>
      <c r="H52" s="367"/>
      <c r="I52" s="364"/>
    </row>
    <row r="53" spans="1:9" x14ac:dyDescent="0.25">
      <c r="A53" s="486"/>
      <c r="B53" s="381" t="s">
        <v>567</v>
      </c>
      <c r="C53" s="146" t="s">
        <v>568</v>
      </c>
      <c r="D53" s="213"/>
      <c r="E53" s="213"/>
      <c r="F53" s="382"/>
      <c r="G53" s="382"/>
      <c r="H53" s="382"/>
      <c r="I53" s="397"/>
    </row>
    <row r="54" spans="1:9" ht="30" x14ac:dyDescent="0.25">
      <c r="A54" s="486"/>
      <c r="B54" s="376"/>
      <c r="C54" s="153" t="s">
        <v>569</v>
      </c>
      <c r="D54" s="201"/>
      <c r="E54" s="201"/>
      <c r="F54" s="366"/>
      <c r="G54" s="366"/>
      <c r="H54" s="366"/>
      <c r="I54" s="363"/>
    </row>
    <row r="55" spans="1:9" ht="15.75" thickBot="1" x14ac:dyDescent="0.3">
      <c r="A55" s="486"/>
      <c r="B55" s="377"/>
      <c r="C55" s="144" t="s">
        <v>570</v>
      </c>
      <c r="D55" s="205"/>
      <c r="E55" s="205"/>
      <c r="F55" s="367"/>
      <c r="G55" s="367"/>
      <c r="H55" s="367"/>
      <c r="I55" s="364"/>
    </row>
    <row r="56" spans="1:9" x14ac:dyDescent="0.25">
      <c r="A56" s="486"/>
      <c r="B56" s="381" t="s">
        <v>571</v>
      </c>
      <c r="C56" s="146" t="s">
        <v>449</v>
      </c>
      <c r="D56" s="213"/>
      <c r="E56" s="213"/>
      <c r="F56" s="382"/>
      <c r="G56" s="382"/>
      <c r="H56" s="382"/>
      <c r="I56" s="397"/>
    </row>
    <row r="57" spans="1:9" x14ac:dyDescent="0.25">
      <c r="A57" s="486"/>
      <c r="B57" s="376"/>
      <c r="C57" s="142" t="s">
        <v>450</v>
      </c>
      <c r="D57" s="201"/>
      <c r="E57" s="201"/>
      <c r="F57" s="366"/>
      <c r="G57" s="366"/>
      <c r="H57" s="366"/>
      <c r="I57" s="363"/>
    </row>
    <row r="58" spans="1:9" ht="15.75" thickBot="1" x14ac:dyDescent="0.3">
      <c r="A58" s="487"/>
      <c r="B58" s="377"/>
      <c r="C58" s="144" t="s">
        <v>451</v>
      </c>
      <c r="D58" s="205"/>
      <c r="E58" s="205"/>
      <c r="F58" s="367"/>
      <c r="G58" s="367"/>
      <c r="H58" s="367"/>
      <c r="I58" s="364"/>
    </row>
    <row r="59" spans="1:9" ht="45" x14ac:dyDescent="0.25">
      <c r="A59" s="489">
        <v>3</v>
      </c>
      <c r="B59" s="134" t="s">
        <v>436</v>
      </c>
      <c r="C59" s="347" t="s">
        <v>445</v>
      </c>
      <c r="D59" s="135" t="s">
        <v>437</v>
      </c>
      <c r="E59" s="135" t="s">
        <v>438</v>
      </c>
      <c r="F59" s="329" t="s">
        <v>439</v>
      </c>
      <c r="G59" s="329" t="s">
        <v>440</v>
      </c>
      <c r="H59" s="329" t="s">
        <v>441</v>
      </c>
      <c r="I59" s="326" t="s">
        <v>442</v>
      </c>
    </row>
    <row r="60" spans="1:9" ht="31.5" x14ac:dyDescent="0.25">
      <c r="A60" s="490"/>
      <c r="B60" s="136" t="s">
        <v>150</v>
      </c>
      <c r="C60" s="348"/>
      <c r="D60" s="137">
        <f>'Развитие талантов'!D13</f>
        <v>0</v>
      </c>
      <c r="E60" s="212"/>
      <c r="F60" s="330"/>
      <c r="G60" s="330"/>
      <c r="H60" s="330"/>
      <c r="I60" s="327"/>
    </row>
    <row r="61" spans="1:9" ht="15.75" thickBot="1" x14ac:dyDescent="0.3">
      <c r="A61" s="491"/>
      <c r="B61" s="138" t="s">
        <v>444</v>
      </c>
      <c r="C61" s="349"/>
      <c r="D61" s="139" t="s">
        <v>446</v>
      </c>
      <c r="E61" s="139" t="s">
        <v>447</v>
      </c>
      <c r="F61" s="331"/>
      <c r="G61" s="331"/>
      <c r="H61" s="331"/>
      <c r="I61" s="328"/>
    </row>
    <row r="62" spans="1:9" x14ac:dyDescent="0.25">
      <c r="A62" s="485"/>
      <c r="B62" s="381" t="s">
        <v>572</v>
      </c>
      <c r="C62" s="146" t="s">
        <v>459</v>
      </c>
      <c r="D62" s="213"/>
      <c r="E62" s="213"/>
      <c r="F62" s="382"/>
      <c r="G62" s="382"/>
      <c r="H62" s="382"/>
      <c r="I62" s="397"/>
    </row>
    <row r="63" spans="1:9" ht="30" x14ac:dyDescent="0.25">
      <c r="A63" s="486"/>
      <c r="B63" s="376"/>
      <c r="C63" s="153" t="s">
        <v>554</v>
      </c>
      <c r="D63" s="201"/>
      <c r="E63" s="201"/>
      <c r="F63" s="366"/>
      <c r="G63" s="366"/>
      <c r="H63" s="366"/>
      <c r="I63" s="363"/>
    </row>
    <row r="64" spans="1:9" ht="15.75" thickBot="1" x14ac:dyDescent="0.3">
      <c r="A64" s="486"/>
      <c r="B64" s="377"/>
      <c r="C64" s="144" t="s">
        <v>545</v>
      </c>
      <c r="D64" s="205"/>
      <c r="E64" s="205"/>
      <c r="F64" s="367"/>
      <c r="G64" s="367"/>
      <c r="H64" s="367"/>
      <c r="I64" s="364"/>
    </row>
    <row r="65" spans="1:9" x14ac:dyDescent="0.25">
      <c r="A65" s="486"/>
      <c r="B65" s="381" t="s">
        <v>573</v>
      </c>
      <c r="C65" s="140" t="s">
        <v>547</v>
      </c>
      <c r="D65" s="213"/>
      <c r="E65" s="213"/>
      <c r="F65" s="382"/>
      <c r="G65" s="382"/>
      <c r="H65" s="382"/>
      <c r="I65" s="397"/>
    </row>
    <row r="66" spans="1:9" x14ac:dyDescent="0.25">
      <c r="A66" s="486"/>
      <c r="B66" s="376"/>
      <c r="C66" s="153" t="s">
        <v>548</v>
      </c>
      <c r="D66" s="201"/>
      <c r="E66" s="201"/>
      <c r="F66" s="366"/>
      <c r="G66" s="366"/>
      <c r="H66" s="366"/>
      <c r="I66" s="363"/>
    </row>
    <row r="67" spans="1:9" ht="15.75" thickBot="1" x14ac:dyDescent="0.3">
      <c r="A67" s="486"/>
      <c r="B67" s="377"/>
      <c r="C67" s="144" t="s">
        <v>560</v>
      </c>
      <c r="D67" s="205"/>
      <c r="E67" s="205"/>
      <c r="F67" s="367"/>
      <c r="G67" s="367"/>
      <c r="H67" s="367"/>
      <c r="I67" s="364"/>
    </row>
    <row r="68" spans="1:9" x14ac:dyDescent="0.25">
      <c r="A68" s="486"/>
      <c r="B68" s="381" t="s">
        <v>574</v>
      </c>
      <c r="C68" s="146" t="s">
        <v>449</v>
      </c>
      <c r="D68" s="213"/>
      <c r="E68" s="213"/>
      <c r="F68" s="382"/>
      <c r="G68" s="382"/>
      <c r="H68" s="382"/>
      <c r="I68" s="397"/>
    </row>
    <row r="69" spans="1:9" x14ac:dyDescent="0.25">
      <c r="A69" s="486"/>
      <c r="B69" s="376"/>
      <c r="C69" s="142" t="s">
        <v>450</v>
      </c>
      <c r="D69" s="201"/>
      <c r="E69" s="201"/>
      <c r="F69" s="366"/>
      <c r="G69" s="366"/>
      <c r="H69" s="366"/>
      <c r="I69" s="363"/>
    </row>
    <row r="70" spans="1:9" ht="15.75" thickBot="1" x14ac:dyDescent="0.3">
      <c r="A70" s="486"/>
      <c r="B70" s="377"/>
      <c r="C70" s="144" t="s">
        <v>451</v>
      </c>
      <c r="D70" s="205"/>
      <c r="E70" s="205"/>
      <c r="F70" s="367"/>
      <c r="G70" s="367"/>
      <c r="H70" s="367"/>
      <c r="I70" s="364"/>
    </row>
    <row r="71" spans="1:9" x14ac:dyDescent="0.25">
      <c r="A71" s="486"/>
      <c r="B71" s="381" t="s">
        <v>551</v>
      </c>
      <c r="C71" s="146" t="s">
        <v>449</v>
      </c>
      <c r="D71" s="213"/>
      <c r="E71" s="213"/>
      <c r="F71" s="382"/>
      <c r="G71" s="382"/>
      <c r="H71" s="382"/>
      <c r="I71" s="397"/>
    </row>
    <row r="72" spans="1:9" x14ac:dyDescent="0.25">
      <c r="A72" s="486"/>
      <c r="B72" s="376"/>
      <c r="C72" s="142" t="s">
        <v>450</v>
      </c>
      <c r="D72" s="201"/>
      <c r="E72" s="201"/>
      <c r="F72" s="366"/>
      <c r="G72" s="366"/>
      <c r="H72" s="366"/>
      <c r="I72" s="363"/>
    </row>
    <row r="73" spans="1:9" ht="31.5" customHeight="1" thickBot="1" x14ac:dyDescent="0.3">
      <c r="A73" s="486"/>
      <c r="B73" s="377"/>
      <c r="C73" s="144" t="s">
        <v>478</v>
      </c>
      <c r="D73" s="205"/>
      <c r="E73" s="205"/>
      <c r="F73" s="367"/>
      <c r="G73" s="367"/>
      <c r="H73" s="367"/>
      <c r="I73" s="364"/>
    </row>
    <row r="74" spans="1:9" x14ac:dyDescent="0.25">
      <c r="A74" s="486"/>
      <c r="B74" s="381" t="s">
        <v>575</v>
      </c>
      <c r="C74" s="146" t="s">
        <v>562</v>
      </c>
      <c r="D74" s="213"/>
      <c r="E74" s="213"/>
      <c r="F74" s="382"/>
      <c r="G74" s="382"/>
      <c r="H74" s="382"/>
      <c r="I74" s="397"/>
    </row>
    <row r="75" spans="1:9" ht="30" x14ac:dyDescent="0.25">
      <c r="A75" s="486"/>
      <c r="B75" s="376"/>
      <c r="C75" s="153" t="s">
        <v>563</v>
      </c>
      <c r="D75" s="201"/>
      <c r="E75" s="201"/>
      <c r="F75" s="366"/>
      <c r="G75" s="366"/>
      <c r="H75" s="366"/>
      <c r="I75" s="363"/>
    </row>
    <row r="76" spans="1:9" ht="15.75" thickBot="1" x14ac:dyDescent="0.3">
      <c r="A76" s="486"/>
      <c r="B76" s="377"/>
      <c r="C76" s="144" t="s">
        <v>564</v>
      </c>
      <c r="D76" s="205"/>
      <c r="E76" s="205"/>
      <c r="F76" s="367"/>
      <c r="G76" s="367"/>
      <c r="H76" s="367"/>
      <c r="I76" s="364"/>
    </row>
    <row r="77" spans="1:9" x14ac:dyDescent="0.25">
      <c r="A77" s="486"/>
      <c r="B77" s="381" t="s">
        <v>576</v>
      </c>
      <c r="C77" s="146" t="s">
        <v>568</v>
      </c>
      <c r="D77" s="213"/>
      <c r="E77" s="213"/>
      <c r="F77" s="382"/>
      <c r="G77" s="382"/>
      <c r="H77" s="382"/>
      <c r="I77" s="397"/>
    </row>
    <row r="78" spans="1:9" ht="30" x14ac:dyDescent="0.25">
      <c r="A78" s="486"/>
      <c r="B78" s="376"/>
      <c r="C78" s="153" t="s">
        <v>569</v>
      </c>
      <c r="D78" s="201"/>
      <c r="E78" s="201"/>
      <c r="F78" s="366"/>
      <c r="G78" s="366"/>
      <c r="H78" s="366"/>
      <c r="I78" s="363"/>
    </row>
    <row r="79" spans="1:9" ht="15.75" thickBot="1" x14ac:dyDescent="0.3">
      <c r="A79" s="486"/>
      <c r="B79" s="377"/>
      <c r="C79" s="144" t="s">
        <v>570</v>
      </c>
      <c r="D79" s="205"/>
      <c r="E79" s="205"/>
      <c r="F79" s="367"/>
      <c r="G79" s="367"/>
      <c r="H79" s="367"/>
      <c r="I79" s="364"/>
    </row>
    <row r="80" spans="1:9" x14ac:dyDescent="0.25">
      <c r="A80" s="486"/>
      <c r="B80" s="381" t="s">
        <v>577</v>
      </c>
      <c r="C80" s="146" t="s">
        <v>459</v>
      </c>
      <c r="D80" s="213"/>
      <c r="E80" s="213"/>
      <c r="F80" s="382"/>
      <c r="G80" s="382"/>
      <c r="H80" s="382"/>
      <c r="I80" s="397"/>
    </row>
    <row r="81" spans="1:9" ht="30" x14ac:dyDescent="0.25">
      <c r="A81" s="486"/>
      <c r="B81" s="376"/>
      <c r="C81" s="153" t="s">
        <v>578</v>
      </c>
      <c r="D81" s="201"/>
      <c r="E81" s="201"/>
      <c r="F81" s="366"/>
      <c r="G81" s="366"/>
      <c r="H81" s="366"/>
      <c r="I81" s="363"/>
    </row>
    <row r="82" spans="1:9" ht="15.75" thickBot="1" x14ac:dyDescent="0.3">
      <c r="A82" s="486"/>
      <c r="B82" s="377"/>
      <c r="C82" s="144" t="s">
        <v>579</v>
      </c>
      <c r="D82" s="205"/>
      <c r="E82" s="205"/>
      <c r="F82" s="367"/>
      <c r="G82" s="367"/>
      <c r="H82" s="367"/>
      <c r="I82" s="364"/>
    </row>
    <row r="83" spans="1:9" x14ac:dyDescent="0.25">
      <c r="A83" s="486"/>
      <c r="B83" s="381" t="s">
        <v>580</v>
      </c>
      <c r="C83" s="146" t="s">
        <v>581</v>
      </c>
      <c r="D83" s="213"/>
      <c r="E83" s="213"/>
      <c r="F83" s="382"/>
      <c r="G83" s="382"/>
      <c r="H83" s="382"/>
      <c r="I83" s="397"/>
    </row>
    <row r="84" spans="1:9" x14ac:dyDescent="0.25">
      <c r="A84" s="486"/>
      <c r="B84" s="376"/>
      <c r="C84" s="142" t="s">
        <v>582</v>
      </c>
      <c r="D84" s="201"/>
      <c r="E84" s="201"/>
      <c r="F84" s="366"/>
      <c r="G84" s="366"/>
      <c r="H84" s="366"/>
      <c r="I84" s="363"/>
    </row>
    <row r="85" spans="1:9" ht="31.5" customHeight="1" thickBot="1" x14ac:dyDescent="0.3">
      <c r="A85" s="487"/>
      <c r="B85" s="377"/>
      <c r="C85" s="144" t="s">
        <v>583</v>
      </c>
      <c r="D85" s="205"/>
      <c r="E85" s="205"/>
      <c r="F85" s="367"/>
      <c r="G85" s="367"/>
      <c r="H85" s="367"/>
      <c r="I85" s="364"/>
    </row>
    <row r="86" spans="1:9" ht="45" x14ac:dyDescent="0.25">
      <c r="A86" s="489">
        <v>4</v>
      </c>
      <c r="B86" s="134" t="s">
        <v>436</v>
      </c>
      <c r="C86" s="347" t="s">
        <v>445</v>
      </c>
      <c r="D86" s="135" t="s">
        <v>437</v>
      </c>
      <c r="E86" s="135" t="s">
        <v>438</v>
      </c>
      <c r="F86" s="329" t="s">
        <v>439</v>
      </c>
      <c r="G86" s="329" t="s">
        <v>440</v>
      </c>
      <c r="H86" s="329" t="s">
        <v>441</v>
      </c>
      <c r="I86" s="326" t="s">
        <v>442</v>
      </c>
    </row>
    <row r="87" spans="1:9" ht="31.5" x14ac:dyDescent="0.25">
      <c r="A87" s="490"/>
      <c r="B87" s="136" t="s">
        <v>584</v>
      </c>
      <c r="C87" s="348"/>
      <c r="D87" s="137">
        <f>'Развитие талантов'!D17</f>
        <v>0</v>
      </c>
      <c r="E87" s="212"/>
      <c r="F87" s="330"/>
      <c r="G87" s="330"/>
      <c r="H87" s="330"/>
      <c r="I87" s="327"/>
    </row>
    <row r="88" spans="1:9" ht="15.75" thickBot="1" x14ac:dyDescent="0.3">
      <c r="A88" s="491"/>
      <c r="B88" s="138" t="s">
        <v>444</v>
      </c>
      <c r="C88" s="349"/>
      <c r="D88" s="139" t="s">
        <v>446</v>
      </c>
      <c r="E88" s="139" t="s">
        <v>447</v>
      </c>
      <c r="F88" s="331"/>
      <c r="G88" s="331"/>
      <c r="H88" s="331"/>
      <c r="I88" s="328"/>
    </row>
    <row r="89" spans="1:9" x14ac:dyDescent="0.25">
      <c r="A89" s="485"/>
      <c r="B89" s="381" t="s">
        <v>585</v>
      </c>
      <c r="C89" s="146" t="s">
        <v>459</v>
      </c>
      <c r="D89" s="213"/>
      <c r="E89" s="213"/>
      <c r="F89" s="382"/>
      <c r="G89" s="382"/>
      <c r="H89" s="382"/>
      <c r="I89" s="397"/>
    </row>
    <row r="90" spans="1:9" ht="30" x14ac:dyDescent="0.25">
      <c r="A90" s="486"/>
      <c r="B90" s="376"/>
      <c r="C90" s="153" t="s">
        <v>554</v>
      </c>
      <c r="D90" s="201"/>
      <c r="E90" s="201"/>
      <c r="F90" s="366"/>
      <c r="G90" s="366"/>
      <c r="H90" s="366"/>
      <c r="I90" s="363"/>
    </row>
    <row r="91" spans="1:9" ht="15.75" thickBot="1" x14ac:dyDescent="0.3">
      <c r="A91" s="486"/>
      <c r="B91" s="377"/>
      <c r="C91" s="144" t="s">
        <v>545</v>
      </c>
      <c r="D91" s="205"/>
      <c r="E91" s="205"/>
      <c r="F91" s="367"/>
      <c r="G91" s="367"/>
      <c r="H91" s="367"/>
      <c r="I91" s="364"/>
    </row>
    <row r="92" spans="1:9" x14ac:dyDescent="0.25">
      <c r="A92" s="486"/>
      <c r="B92" s="381" t="s">
        <v>586</v>
      </c>
      <c r="C92" s="140" t="s">
        <v>587</v>
      </c>
      <c r="D92" s="213"/>
      <c r="E92" s="213"/>
      <c r="F92" s="382"/>
      <c r="G92" s="382"/>
      <c r="H92" s="382"/>
      <c r="I92" s="397"/>
    </row>
    <row r="93" spans="1:9" x14ac:dyDescent="0.25">
      <c r="A93" s="486"/>
      <c r="B93" s="376"/>
      <c r="C93" s="153" t="s">
        <v>588</v>
      </c>
      <c r="D93" s="201"/>
      <c r="E93" s="201"/>
      <c r="F93" s="366"/>
      <c r="G93" s="366"/>
      <c r="H93" s="366"/>
      <c r="I93" s="363"/>
    </row>
    <row r="94" spans="1:9" ht="15.75" thickBot="1" x14ac:dyDescent="0.3">
      <c r="A94" s="486"/>
      <c r="B94" s="377"/>
      <c r="C94" s="144" t="s">
        <v>545</v>
      </c>
      <c r="D94" s="205"/>
      <c r="E94" s="205"/>
      <c r="F94" s="367"/>
      <c r="G94" s="367"/>
      <c r="H94" s="367"/>
      <c r="I94" s="364"/>
    </row>
    <row r="95" spans="1:9" x14ac:dyDescent="0.25">
      <c r="A95" s="486"/>
      <c r="B95" s="381" t="s">
        <v>589</v>
      </c>
      <c r="C95" s="146" t="s">
        <v>449</v>
      </c>
      <c r="D95" s="213"/>
      <c r="E95" s="213"/>
      <c r="F95" s="382"/>
      <c r="G95" s="382"/>
      <c r="H95" s="382"/>
      <c r="I95" s="397"/>
    </row>
    <row r="96" spans="1:9" x14ac:dyDescent="0.25">
      <c r="A96" s="486"/>
      <c r="B96" s="376"/>
      <c r="C96" s="142" t="s">
        <v>450</v>
      </c>
      <c r="D96" s="201"/>
      <c r="E96" s="201"/>
      <c r="F96" s="366"/>
      <c r="G96" s="366"/>
      <c r="H96" s="366"/>
      <c r="I96" s="363"/>
    </row>
    <row r="97" spans="1:9" ht="15.75" thickBot="1" x14ac:dyDescent="0.3">
      <c r="A97" s="486"/>
      <c r="B97" s="377"/>
      <c r="C97" s="144" t="s">
        <v>478</v>
      </c>
      <c r="D97" s="205"/>
      <c r="E97" s="205"/>
      <c r="F97" s="367"/>
      <c r="G97" s="367"/>
      <c r="H97" s="367"/>
      <c r="I97" s="364"/>
    </row>
    <row r="98" spans="1:9" x14ac:dyDescent="0.25">
      <c r="A98" s="486"/>
      <c r="B98" s="381" t="s">
        <v>590</v>
      </c>
      <c r="C98" s="146" t="s">
        <v>449</v>
      </c>
      <c r="D98" s="213"/>
      <c r="E98" s="213"/>
      <c r="F98" s="382"/>
      <c r="G98" s="382"/>
      <c r="H98" s="382"/>
      <c r="I98" s="397"/>
    </row>
    <row r="99" spans="1:9" x14ac:dyDescent="0.25">
      <c r="A99" s="486"/>
      <c r="B99" s="376"/>
      <c r="C99" s="142" t="s">
        <v>450</v>
      </c>
      <c r="D99" s="201"/>
      <c r="E99" s="201"/>
      <c r="F99" s="366"/>
      <c r="G99" s="366"/>
      <c r="H99" s="366"/>
      <c r="I99" s="363"/>
    </row>
    <row r="100" spans="1:9" ht="31.5" customHeight="1" thickBot="1" x14ac:dyDescent="0.3">
      <c r="A100" s="486"/>
      <c r="B100" s="377"/>
      <c r="C100" s="144" t="s">
        <v>478</v>
      </c>
      <c r="D100" s="205"/>
      <c r="E100" s="205"/>
      <c r="F100" s="367"/>
      <c r="G100" s="367"/>
      <c r="H100" s="367"/>
      <c r="I100" s="364"/>
    </row>
    <row r="101" spans="1:9" x14ac:dyDescent="0.25">
      <c r="A101" s="486"/>
      <c r="B101" s="381" t="s">
        <v>591</v>
      </c>
      <c r="C101" s="146" t="s">
        <v>449</v>
      </c>
      <c r="D101" s="213"/>
      <c r="E101" s="213"/>
      <c r="F101" s="382"/>
      <c r="G101" s="382"/>
      <c r="H101" s="382"/>
      <c r="I101" s="397"/>
    </row>
    <row r="102" spans="1:9" x14ac:dyDescent="0.25">
      <c r="A102" s="486"/>
      <c r="B102" s="376"/>
      <c r="C102" s="142" t="s">
        <v>450</v>
      </c>
      <c r="D102" s="201"/>
      <c r="E102" s="201"/>
      <c r="F102" s="366"/>
      <c r="G102" s="366"/>
      <c r="H102" s="366"/>
      <c r="I102" s="363"/>
    </row>
    <row r="103" spans="1:9" ht="59.25" customHeight="1" thickBot="1" x14ac:dyDescent="0.3">
      <c r="A103" s="486"/>
      <c r="B103" s="377"/>
      <c r="C103" s="144" t="s">
        <v>478</v>
      </c>
      <c r="D103" s="205"/>
      <c r="E103" s="205"/>
      <c r="F103" s="367"/>
      <c r="G103" s="367"/>
      <c r="H103" s="367"/>
      <c r="I103" s="364"/>
    </row>
    <row r="104" spans="1:9" x14ac:dyDescent="0.25">
      <c r="A104" s="486"/>
      <c r="B104" s="381" t="s">
        <v>592</v>
      </c>
      <c r="C104" s="146" t="s">
        <v>449</v>
      </c>
      <c r="D104" s="213"/>
      <c r="E104" s="213"/>
      <c r="F104" s="382"/>
      <c r="G104" s="382"/>
      <c r="H104" s="382"/>
      <c r="I104" s="397"/>
    </row>
    <row r="105" spans="1:9" x14ac:dyDescent="0.25">
      <c r="A105" s="486"/>
      <c r="B105" s="376"/>
      <c r="C105" s="142" t="s">
        <v>450</v>
      </c>
      <c r="D105" s="201"/>
      <c r="E105" s="201"/>
      <c r="F105" s="366"/>
      <c r="G105" s="366"/>
      <c r="H105" s="366"/>
      <c r="I105" s="363"/>
    </row>
    <row r="106" spans="1:9" ht="42.75" customHeight="1" thickBot="1" x14ac:dyDescent="0.3">
      <c r="A106" s="486"/>
      <c r="B106" s="377"/>
      <c r="C106" s="144" t="s">
        <v>478</v>
      </c>
      <c r="D106" s="205"/>
      <c r="E106" s="205"/>
      <c r="F106" s="367"/>
      <c r="G106" s="367"/>
      <c r="H106" s="367"/>
      <c r="I106" s="364"/>
    </row>
    <row r="107" spans="1:9" x14ac:dyDescent="0.25">
      <c r="A107" s="486"/>
      <c r="B107" s="381" t="s">
        <v>593</v>
      </c>
      <c r="C107" s="146" t="s">
        <v>459</v>
      </c>
      <c r="D107" s="213"/>
      <c r="E107" s="213"/>
      <c r="F107" s="382"/>
      <c r="G107" s="382"/>
      <c r="H107" s="382"/>
      <c r="I107" s="397"/>
    </row>
    <row r="108" spans="1:9" x14ac:dyDescent="0.25">
      <c r="A108" s="486"/>
      <c r="B108" s="376"/>
      <c r="C108" s="153" t="s">
        <v>594</v>
      </c>
      <c r="D108" s="201"/>
      <c r="E108" s="201"/>
      <c r="F108" s="366"/>
      <c r="G108" s="366"/>
      <c r="H108" s="366"/>
      <c r="I108" s="363"/>
    </row>
    <row r="109" spans="1:9" ht="15.75" thickBot="1" x14ac:dyDescent="0.3">
      <c r="A109" s="486"/>
      <c r="B109" s="377"/>
      <c r="C109" s="144" t="s">
        <v>579</v>
      </c>
      <c r="D109" s="205"/>
      <c r="E109" s="205"/>
      <c r="F109" s="367"/>
      <c r="G109" s="367"/>
      <c r="H109" s="367"/>
      <c r="I109" s="364"/>
    </row>
    <row r="110" spans="1:9" x14ac:dyDescent="0.25">
      <c r="A110" s="486"/>
      <c r="B110" s="381" t="s">
        <v>595</v>
      </c>
      <c r="C110" s="146" t="s">
        <v>459</v>
      </c>
      <c r="D110" s="213"/>
      <c r="E110" s="213"/>
      <c r="F110" s="382"/>
      <c r="G110" s="382"/>
      <c r="H110" s="382"/>
      <c r="I110" s="397"/>
    </row>
    <row r="111" spans="1:9" x14ac:dyDescent="0.25">
      <c r="A111" s="486"/>
      <c r="B111" s="376"/>
      <c r="C111" s="142" t="s">
        <v>578</v>
      </c>
      <c r="D111" s="201"/>
      <c r="E111" s="201"/>
      <c r="F111" s="366"/>
      <c r="G111" s="366"/>
      <c r="H111" s="366"/>
      <c r="I111" s="363"/>
    </row>
    <row r="112" spans="1:9" ht="31.5" customHeight="1" thickBot="1" x14ac:dyDescent="0.3">
      <c r="A112" s="486"/>
      <c r="B112" s="377"/>
      <c r="C112" s="144" t="s">
        <v>545</v>
      </c>
      <c r="D112" s="205"/>
      <c r="E112" s="205"/>
      <c r="F112" s="367"/>
      <c r="G112" s="367"/>
      <c r="H112" s="367"/>
      <c r="I112" s="364"/>
    </row>
    <row r="113" spans="1:9" x14ac:dyDescent="0.25">
      <c r="A113" s="486"/>
      <c r="B113" s="381" t="s">
        <v>596</v>
      </c>
      <c r="C113" s="146" t="s">
        <v>597</v>
      </c>
      <c r="D113" s="213"/>
      <c r="E113" s="213"/>
      <c r="F113" s="382"/>
      <c r="G113" s="382"/>
      <c r="H113" s="382"/>
      <c r="I113" s="397"/>
    </row>
    <row r="114" spans="1:9" x14ac:dyDescent="0.25">
      <c r="A114" s="486"/>
      <c r="B114" s="376"/>
      <c r="C114" s="142" t="s">
        <v>598</v>
      </c>
      <c r="D114" s="201"/>
      <c r="E114" s="201"/>
      <c r="F114" s="366"/>
      <c r="G114" s="366"/>
      <c r="H114" s="366"/>
      <c r="I114" s="363"/>
    </row>
    <row r="115" spans="1:9" ht="31.5" customHeight="1" thickBot="1" x14ac:dyDescent="0.3">
      <c r="A115" s="487"/>
      <c r="B115" s="377"/>
      <c r="C115" s="144" t="s">
        <v>599</v>
      </c>
      <c r="D115" s="205"/>
      <c r="E115" s="205"/>
      <c r="F115" s="367"/>
      <c r="G115" s="367"/>
      <c r="H115" s="367"/>
      <c r="I115" s="364"/>
    </row>
    <row r="116" spans="1:9" ht="45" x14ac:dyDescent="0.25">
      <c r="A116" s="489">
        <v>5</v>
      </c>
      <c r="B116" s="134" t="s">
        <v>436</v>
      </c>
      <c r="C116" s="347" t="s">
        <v>445</v>
      </c>
      <c r="D116" s="135" t="s">
        <v>437</v>
      </c>
      <c r="E116" s="135" t="s">
        <v>438</v>
      </c>
      <c r="F116" s="329" t="s">
        <v>439</v>
      </c>
      <c r="G116" s="329" t="s">
        <v>440</v>
      </c>
      <c r="H116" s="329" t="s">
        <v>441</v>
      </c>
      <c r="I116" s="326" t="s">
        <v>442</v>
      </c>
    </row>
    <row r="117" spans="1:9" ht="31.5" x14ac:dyDescent="0.25">
      <c r="A117" s="490"/>
      <c r="B117" s="136" t="s">
        <v>155</v>
      </c>
      <c r="C117" s="348"/>
      <c r="D117" s="137">
        <f>'Развитие талантов'!D21</f>
        <v>0</v>
      </c>
      <c r="E117" s="212"/>
      <c r="F117" s="330"/>
      <c r="G117" s="330"/>
      <c r="H117" s="330"/>
      <c r="I117" s="327"/>
    </row>
    <row r="118" spans="1:9" ht="15.75" thickBot="1" x14ac:dyDescent="0.3">
      <c r="A118" s="491"/>
      <c r="B118" s="138" t="s">
        <v>444</v>
      </c>
      <c r="C118" s="349"/>
      <c r="D118" s="139" t="s">
        <v>446</v>
      </c>
      <c r="E118" s="139" t="s">
        <v>447</v>
      </c>
      <c r="F118" s="331"/>
      <c r="G118" s="331"/>
      <c r="H118" s="331"/>
      <c r="I118" s="328"/>
    </row>
    <row r="119" spans="1:9" x14ac:dyDescent="0.25">
      <c r="A119" s="489"/>
      <c r="B119" s="493" t="s">
        <v>600</v>
      </c>
      <c r="C119" s="146" t="s">
        <v>601</v>
      </c>
      <c r="D119" s="213"/>
      <c r="E119" s="213"/>
      <c r="F119" s="382"/>
      <c r="G119" s="382"/>
      <c r="H119" s="382"/>
      <c r="I119" s="397"/>
    </row>
    <row r="120" spans="1:9" ht="30" x14ac:dyDescent="0.25">
      <c r="A120" s="490"/>
      <c r="B120" s="494"/>
      <c r="C120" s="153" t="s">
        <v>602</v>
      </c>
      <c r="D120" s="201"/>
      <c r="E120" s="201"/>
      <c r="F120" s="366"/>
      <c r="G120" s="366"/>
      <c r="H120" s="366"/>
      <c r="I120" s="363"/>
    </row>
    <row r="121" spans="1:9" ht="15.75" thickBot="1" x14ac:dyDescent="0.3">
      <c r="A121" s="490"/>
      <c r="B121" s="495"/>
      <c r="C121" s="144" t="s">
        <v>603</v>
      </c>
      <c r="D121" s="205"/>
      <c r="E121" s="205"/>
      <c r="F121" s="367"/>
      <c r="G121" s="367"/>
      <c r="H121" s="367"/>
      <c r="I121" s="364"/>
    </row>
    <row r="122" spans="1:9" x14ac:dyDescent="0.25">
      <c r="A122" s="490"/>
      <c r="B122" s="493" t="s">
        <v>589</v>
      </c>
      <c r="C122" s="146" t="s">
        <v>449</v>
      </c>
      <c r="D122" s="213"/>
      <c r="E122" s="213"/>
      <c r="F122" s="382"/>
      <c r="G122" s="382"/>
      <c r="H122" s="382"/>
      <c r="I122" s="397"/>
    </row>
    <row r="123" spans="1:9" x14ac:dyDescent="0.25">
      <c r="A123" s="490"/>
      <c r="B123" s="494"/>
      <c r="C123" s="142" t="s">
        <v>450</v>
      </c>
      <c r="D123" s="201"/>
      <c r="E123" s="201"/>
      <c r="F123" s="366"/>
      <c r="G123" s="366"/>
      <c r="H123" s="366"/>
      <c r="I123" s="363"/>
    </row>
    <row r="124" spans="1:9" ht="15.75" thickBot="1" x14ac:dyDescent="0.3">
      <c r="A124" s="490"/>
      <c r="B124" s="495"/>
      <c r="C124" s="144" t="s">
        <v>478</v>
      </c>
      <c r="D124" s="205"/>
      <c r="E124" s="205"/>
      <c r="F124" s="367"/>
      <c r="G124" s="367"/>
      <c r="H124" s="367"/>
      <c r="I124" s="364"/>
    </row>
    <row r="125" spans="1:9" x14ac:dyDescent="0.25">
      <c r="A125" s="490"/>
      <c r="B125" s="493" t="s">
        <v>604</v>
      </c>
      <c r="C125" s="146" t="s">
        <v>605</v>
      </c>
      <c r="D125" s="213"/>
      <c r="E125" s="213"/>
      <c r="F125" s="382"/>
      <c r="G125" s="382"/>
      <c r="H125" s="382"/>
      <c r="I125" s="397"/>
    </row>
    <row r="126" spans="1:9" x14ac:dyDescent="0.25">
      <c r="A126" s="490"/>
      <c r="B126" s="494"/>
      <c r="C126" s="142" t="s">
        <v>606</v>
      </c>
      <c r="D126" s="201"/>
      <c r="E126" s="201"/>
      <c r="F126" s="366"/>
      <c r="G126" s="366"/>
      <c r="H126" s="366"/>
      <c r="I126" s="363"/>
    </row>
    <row r="127" spans="1:9" ht="15.75" thickBot="1" x14ac:dyDescent="0.3">
      <c r="A127" s="490"/>
      <c r="B127" s="495"/>
      <c r="C127" s="144" t="s">
        <v>607</v>
      </c>
      <c r="D127" s="205"/>
      <c r="E127" s="205"/>
      <c r="F127" s="367"/>
      <c r="G127" s="367"/>
      <c r="H127" s="367"/>
      <c r="I127" s="364"/>
    </row>
    <row r="128" spans="1:9" x14ac:dyDescent="0.25">
      <c r="A128" s="490"/>
      <c r="B128" s="493" t="s">
        <v>608</v>
      </c>
      <c r="C128" s="146" t="s">
        <v>609</v>
      </c>
      <c r="D128" s="213"/>
      <c r="E128" s="213"/>
      <c r="F128" s="382"/>
      <c r="G128" s="382"/>
      <c r="H128" s="382"/>
      <c r="I128" s="397"/>
    </row>
    <row r="129" spans="1:9" ht="30" x14ac:dyDescent="0.25">
      <c r="A129" s="490"/>
      <c r="B129" s="494"/>
      <c r="C129" s="153" t="s">
        <v>610</v>
      </c>
      <c r="D129" s="201"/>
      <c r="E129" s="201"/>
      <c r="F129" s="366"/>
      <c r="G129" s="366"/>
      <c r="H129" s="366"/>
      <c r="I129" s="363"/>
    </row>
    <row r="130" spans="1:9" ht="31.5" customHeight="1" thickBot="1" x14ac:dyDescent="0.3">
      <c r="A130" s="490"/>
      <c r="B130" s="495"/>
      <c r="C130" s="144" t="s">
        <v>6</v>
      </c>
      <c r="D130" s="205"/>
      <c r="E130" s="205"/>
      <c r="F130" s="367"/>
      <c r="G130" s="367"/>
      <c r="H130" s="367"/>
      <c r="I130" s="364"/>
    </row>
    <row r="131" spans="1:9" x14ac:dyDescent="0.25">
      <c r="A131" s="490"/>
      <c r="B131" s="493" t="s">
        <v>611</v>
      </c>
      <c r="C131" s="146" t="s">
        <v>459</v>
      </c>
      <c r="D131" s="213"/>
      <c r="E131" s="213"/>
      <c r="F131" s="382"/>
      <c r="G131" s="382"/>
      <c r="H131" s="382"/>
      <c r="I131" s="397"/>
    </row>
    <row r="132" spans="1:9" ht="30" x14ac:dyDescent="0.25">
      <c r="A132" s="490"/>
      <c r="B132" s="494"/>
      <c r="C132" s="153" t="s">
        <v>578</v>
      </c>
      <c r="D132" s="201"/>
      <c r="E132" s="201"/>
      <c r="F132" s="366"/>
      <c r="G132" s="366"/>
      <c r="H132" s="366"/>
      <c r="I132" s="363"/>
    </row>
    <row r="133" spans="1:9" ht="59.25" customHeight="1" thickBot="1" x14ac:dyDescent="0.3">
      <c r="A133" s="490"/>
      <c r="B133" s="495"/>
      <c r="C133" s="144" t="s">
        <v>579</v>
      </c>
      <c r="D133" s="205"/>
      <c r="E133" s="205"/>
      <c r="F133" s="367"/>
      <c r="G133" s="367"/>
      <c r="H133" s="367"/>
      <c r="I133" s="364"/>
    </row>
    <row r="134" spans="1:9" x14ac:dyDescent="0.25">
      <c r="A134" s="490"/>
      <c r="B134" s="493" t="s">
        <v>612</v>
      </c>
      <c r="C134" s="146" t="s">
        <v>449</v>
      </c>
      <c r="D134" s="213"/>
      <c r="E134" s="213"/>
      <c r="F134" s="382"/>
      <c r="G134" s="382"/>
      <c r="H134" s="382"/>
      <c r="I134" s="397"/>
    </row>
    <row r="135" spans="1:9" x14ac:dyDescent="0.25">
      <c r="A135" s="490"/>
      <c r="B135" s="494"/>
      <c r="C135" s="142" t="s">
        <v>450</v>
      </c>
      <c r="D135" s="201"/>
      <c r="E135" s="201"/>
      <c r="F135" s="366"/>
      <c r="G135" s="366"/>
      <c r="H135" s="366"/>
      <c r="I135" s="363"/>
    </row>
    <row r="136" spans="1:9" ht="42.75" customHeight="1" thickBot="1" x14ac:dyDescent="0.3">
      <c r="A136" s="490"/>
      <c r="B136" s="495"/>
      <c r="C136" s="144" t="s">
        <v>478</v>
      </c>
      <c r="D136" s="205"/>
      <c r="E136" s="205"/>
      <c r="F136" s="367"/>
      <c r="G136" s="367"/>
      <c r="H136" s="367"/>
      <c r="I136" s="364"/>
    </row>
    <row r="137" spans="1:9" ht="45" x14ac:dyDescent="0.25">
      <c r="A137" s="489">
        <v>6</v>
      </c>
      <c r="B137" s="134" t="s">
        <v>436</v>
      </c>
      <c r="C137" s="347" t="s">
        <v>445</v>
      </c>
      <c r="D137" s="135" t="s">
        <v>437</v>
      </c>
      <c r="E137" s="135" t="s">
        <v>438</v>
      </c>
      <c r="F137" s="329" t="s">
        <v>439</v>
      </c>
      <c r="G137" s="329" t="s">
        <v>440</v>
      </c>
      <c r="H137" s="329" t="s">
        <v>441</v>
      </c>
      <c r="I137" s="326" t="s">
        <v>442</v>
      </c>
    </row>
    <row r="138" spans="1:9" ht="105" customHeight="1" x14ac:dyDescent="0.25">
      <c r="A138" s="490"/>
      <c r="B138" s="136" t="s">
        <v>613</v>
      </c>
      <c r="C138" s="348"/>
      <c r="D138" s="137">
        <f>'Развитие талантов'!D25</f>
        <v>0</v>
      </c>
      <c r="E138" s="212"/>
      <c r="F138" s="330"/>
      <c r="G138" s="330"/>
      <c r="H138" s="330"/>
      <c r="I138" s="327"/>
    </row>
    <row r="139" spans="1:9" ht="15.75" thickBot="1" x14ac:dyDescent="0.3">
      <c r="A139" s="491"/>
      <c r="B139" s="138" t="s">
        <v>444</v>
      </c>
      <c r="C139" s="349"/>
      <c r="D139" s="139" t="s">
        <v>446</v>
      </c>
      <c r="E139" s="139" t="s">
        <v>447</v>
      </c>
      <c r="F139" s="331"/>
      <c r="G139" s="331"/>
      <c r="H139" s="331"/>
      <c r="I139" s="328"/>
    </row>
    <row r="140" spans="1:9" x14ac:dyDescent="0.25">
      <c r="A140" s="490"/>
      <c r="B140" s="493" t="s">
        <v>614</v>
      </c>
      <c r="C140" s="146" t="s">
        <v>449</v>
      </c>
      <c r="D140" s="213"/>
      <c r="E140" s="213"/>
      <c r="F140" s="382"/>
      <c r="G140" s="382"/>
      <c r="H140" s="382"/>
      <c r="I140" s="397"/>
    </row>
    <row r="141" spans="1:9" x14ac:dyDescent="0.25">
      <c r="A141" s="490"/>
      <c r="B141" s="494"/>
      <c r="C141" s="153" t="s">
        <v>552</v>
      </c>
      <c r="D141" s="201"/>
      <c r="E141" s="201"/>
      <c r="F141" s="366"/>
      <c r="G141" s="366"/>
      <c r="H141" s="366"/>
      <c r="I141" s="363"/>
    </row>
    <row r="142" spans="1:9" ht="15.75" thickBot="1" x14ac:dyDescent="0.3">
      <c r="A142" s="490"/>
      <c r="B142" s="495"/>
      <c r="C142" s="144" t="s">
        <v>478</v>
      </c>
      <c r="D142" s="205"/>
      <c r="E142" s="205"/>
      <c r="F142" s="367"/>
      <c r="G142" s="367"/>
      <c r="H142" s="367"/>
      <c r="I142" s="364"/>
    </row>
    <row r="143" spans="1:9" x14ac:dyDescent="0.25">
      <c r="A143" s="490"/>
      <c r="B143" s="493" t="s">
        <v>615</v>
      </c>
      <c r="C143" s="146" t="s">
        <v>587</v>
      </c>
      <c r="D143" s="213"/>
      <c r="E143" s="213"/>
      <c r="F143" s="382"/>
      <c r="G143" s="382"/>
      <c r="H143" s="382"/>
      <c r="I143" s="397"/>
    </row>
    <row r="144" spans="1:9" x14ac:dyDescent="0.25">
      <c r="A144" s="490"/>
      <c r="B144" s="494"/>
      <c r="C144" s="142" t="s">
        <v>616</v>
      </c>
      <c r="D144" s="201"/>
      <c r="E144" s="201"/>
      <c r="F144" s="366"/>
      <c r="G144" s="366"/>
      <c r="H144" s="366"/>
      <c r="I144" s="363"/>
    </row>
    <row r="145" spans="1:9" ht="15.75" thickBot="1" x14ac:dyDescent="0.3">
      <c r="A145" s="490"/>
      <c r="B145" s="495"/>
      <c r="C145" s="144" t="s">
        <v>617</v>
      </c>
      <c r="D145" s="205"/>
      <c r="E145" s="205"/>
      <c r="F145" s="367"/>
      <c r="G145" s="367"/>
      <c r="H145" s="367"/>
      <c r="I145" s="364"/>
    </row>
    <row r="146" spans="1:9" x14ac:dyDescent="0.25">
      <c r="A146" s="490"/>
      <c r="B146" s="493" t="s">
        <v>618</v>
      </c>
      <c r="C146" s="146" t="s">
        <v>459</v>
      </c>
      <c r="D146" s="213"/>
      <c r="E146" s="213"/>
      <c r="F146" s="382"/>
      <c r="G146" s="382"/>
      <c r="H146" s="382"/>
      <c r="I146" s="397"/>
    </row>
    <row r="147" spans="1:9" x14ac:dyDescent="0.25">
      <c r="A147" s="490"/>
      <c r="B147" s="494"/>
      <c r="C147" s="142" t="s">
        <v>578</v>
      </c>
      <c r="D147" s="201"/>
      <c r="E147" s="201"/>
      <c r="F147" s="366"/>
      <c r="G147" s="366"/>
      <c r="H147" s="366"/>
      <c r="I147" s="363"/>
    </row>
    <row r="148" spans="1:9" ht="15.75" thickBot="1" x14ac:dyDescent="0.3">
      <c r="A148" s="490"/>
      <c r="B148" s="495"/>
      <c r="C148" s="144" t="s">
        <v>579</v>
      </c>
      <c r="D148" s="205"/>
      <c r="E148" s="205"/>
      <c r="F148" s="367"/>
      <c r="G148" s="367"/>
      <c r="H148" s="367"/>
      <c r="I148" s="364"/>
    </row>
    <row r="149" spans="1:9" x14ac:dyDescent="0.25">
      <c r="A149" s="490"/>
      <c r="B149" s="493" t="s">
        <v>619</v>
      </c>
      <c r="C149" s="146" t="s">
        <v>449</v>
      </c>
      <c r="D149" s="213"/>
      <c r="E149" s="213"/>
      <c r="F149" s="382"/>
      <c r="G149" s="382"/>
      <c r="H149" s="382"/>
      <c r="I149" s="397"/>
    </row>
    <row r="150" spans="1:9" x14ac:dyDescent="0.25">
      <c r="A150" s="490"/>
      <c r="B150" s="494"/>
      <c r="C150" s="142" t="s">
        <v>552</v>
      </c>
      <c r="D150" s="201"/>
      <c r="E150" s="201"/>
      <c r="F150" s="366"/>
      <c r="G150" s="366"/>
      <c r="H150" s="366"/>
      <c r="I150" s="363"/>
    </row>
    <row r="151" spans="1:9" ht="31.5" customHeight="1" thickBot="1" x14ac:dyDescent="0.3">
      <c r="A151" s="490"/>
      <c r="B151" s="495"/>
      <c r="C151" s="144" t="s">
        <v>478</v>
      </c>
      <c r="D151" s="205"/>
      <c r="E151" s="205"/>
      <c r="F151" s="367"/>
      <c r="G151" s="367"/>
      <c r="H151" s="367"/>
      <c r="I151" s="364"/>
    </row>
    <row r="152" spans="1:9" x14ac:dyDescent="0.25">
      <c r="A152" s="490"/>
      <c r="B152" s="493" t="s">
        <v>620</v>
      </c>
      <c r="C152" s="146" t="s">
        <v>621</v>
      </c>
      <c r="D152" s="213"/>
      <c r="E152" s="213"/>
      <c r="F152" s="382"/>
      <c r="G152" s="382"/>
      <c r="H152" s="382"/>
      <c r="I152" s="397"/>
    </row>
    <row r="153" spans="1:9" ht="30" x14ac:dyDescent="0.25">
      <c r="A153" s="490"/>
      <c r="B153" s="494"/>
      <c r="C153" s="154" t="s">
        <v>622</v>
      </c>
      <c r="D153" s="201"/>
      <c r="E153" s="201"/>
      <c r="F153" s="366"/>
      <c r="G153" s="366"/>
      <c r="H153" s="366"/>
      <c r="I153" s="363"/>
    </row>
    <row r="154" spans="1:9" ht="107.25" customHeight="1" thickBot="1" x14ac:dyDescent="0.3">
      <c r="A154" s="491"/>
      <c r="B154" s="495"/>
      <c r="C154" s="144" t="s">
        <v>623</v>
      </c>
      <c r="D154" s="205"/>
      <c r="E154" s="205"/>
      <c r="F154" s="367"/>
      <c r="G154" s="367"/>
      <c r="H154" s="367"/>
      <c r="I154" s="364"/>
    </row>
    <row r="155" spans="1:9" ht="45" x14ac:dyDescent="0.25">
      <c r="A155" s="489">
        <v>7</v>
      </c>
      <c r="B155" s="134" t="s">
        <v>436</v>
      </c>
      <c r="C155" s="347" t="s">
        <v>445</v>
      </c>
      <c r="D155" s="135" t="s">
        <v>437</v>
      </c>
      <c r="E155" s="135" t="s">
        <v>438</v>
      </c>
      <c r="F155" s="329" t="s">
        <v>439</v>
      </c>
      <c r="G155" s="329" t="s">
        <v>440</v>
      </c>
      <c r="H155" s="329" t="s">
        <v>441</v>
      </c>
      <c r="I155" s="326" t="s">
        <v>442</v>
      </c>
    </row>
    <row r="156" spans="1:9" ht="105" customHeight="1" x14ac:dyDescent="0.25">
      <c r="A156" s="490"/>
      <c r="B156" s="136" t="s">
        <v>624</v>
      </c>
      <c r="C156" s="348"/>
      <c r="D156" s="137">
        <f>ШТО!D5</f>
        <v>0</v>
      </c>
      <c r="E156" s="212"/>
      <c r="F156" s="330"/>
      <c r="G156" s="330"/>
      <c r="H156" s="330"/>
      <c r="I156" s="327"/>
    </row>
    <row r="157" spans="1:9" ht="15.75" thickBot="1" x14ac:dyDescent="0.3">
      <c r="A157" s="491"/>
      <c r="B157" s="138" t="s">
        <v>444</v>
      </c>
      <c r="C157" s="349"/>
      <c r="D157" s="139" t="s">
        <v>446</v>
      </c>
      <c r="E157" s="139" t="s">
        <v>447</v>
      </c>
      <c r="F157" s="331"/>
      <c r="G157" s="331"/>
      <c r="H157" s="331"/>
      <c r="I157" s="328"/>
    </row>
    <row r="158" spans="1:9" x14ac:dyDescent="0.25">
      <c r="A158" s="485"/>
      <c r="B158" s="381" t="s">
        <v>625</v>
      </c>
      <c r="C158" s="146" t="s">
        <v>626</v>
      </c>
      <c r="D158" s="213"/>
      <c r="E158" s="213"/>
      <c r="F158" s="382"/>
      <c r="G158" s="382"/>
      <c r="H158" s="382"/>
      <c r="I158" s="397"/>
    </row>
    <row r="159" spans="1:9" x14ac:dyDescent="0.25">
      <c r="A159" s="486"/>
      <c r="B159" s="376"/>
      <c r="C159" s="153" t="s">
        <v>627</v>
      </c>
      <c r="D159" s="201"/>
      <c r="E159" s="201"/>
      <c r="F159" s="366"/>
      <c r="G159" s="366"/>
      <c r="H159" s="366"/>
      <c r="I159" s="363"/>
    </row>
    <row r="160" spans="1:9" ht="15.75" thickBot="1" x14ac:dyDescent="0.3">
      <c r="A160" s="486"/>
      <c r="B160" s="377"/>
      <c r="C160" s="144" t="s">
        <v>628</v>
      </c>
      <c r="D160" s="205"/>
      <c r="E160" s="205"/>
      <c r="F160" s="492"/>
      <c r="G160" s="492"/>
      <c r="H160" s="492"/>
      <c r="I160" s="502"/>
    </row>
    <row r="161" spans="1:9" x14ac:dyDescent="0.25">
      <c r="A161" s="486"/>
      <c r="B161" s="381" t="s">
        <v>629</v>
      </c>
      <c r="C161" s="146" t="s">
        <v>630</v>
      </c>
      <c r="D161" s="213"/>
      <c r="E161" s="213"/>
      <c r="F161" s="366"/>
      <c r="G161" s="366"/>
      <c r="H161" s="366"/>
      <c r="I161" s="366"/>
    </row>
    <row r="162" spans="1:9" x14ac:dyDescent="0.25">
      <c r="A162" s="486"/>
      <c r="B162" s="376"/>
      <c r="C162" s="142" t="s">
        <v>631</v>
      </c>
      <c r="D162" s="201"/>
      <c r="E162" s="201"/>
      <c r="F162" s="366"/>
      <c r="G162" s="366"/>
      <c r="H162" s="366"/>
      <c r="I162" s="366"/>
    </row>
    <row r="163" spans="1:9" ht="15.75" thickBot="1" x14ac:dyDescent="0.3">
      <c r="A163" s="486"/>
      <c r="B163" s="377"/>
      <c r="C163" s="144" t="s">
        <v>632</v>
      </c>
      <c r="D163" s="205"/>
      <c r="E163" s="205"/>
      <c r="F163" s="366"/>
      <c r="G163" s="366"/>
      <c r="H163" s="366"/>
      <c r="I163" s="366"/>
    </row>
    <row r="164" spans="1:9" x14ac:dyDescent="0.25">
      <c r="A164" s="486"/>
      <c r="B164" s="381" t="s">
        <v>633</v>
      </c>
      <c r="C164" s="146" t="s">
        <v>449</v>
      </c>
      <c r="D164" s="213"/>
      <c r="E164" s="213"/>
      <c r="F164" s="366"/>
      <c r="G164" s="366"/>
      <c r="H164" s="366"/>
      <c r="I164" s="366"/>
    </row>
    <row r="165" spans="1:9" x14ac:dyDescent="0.25">
      <c r="A165" s="486"/>
      <c r="B165" s="376"/>
      <c r="C165" s="142" t="s">
        <v>552</v>
      </c>
      <c r="D165" s="201"/>
      <c r="E165" s="201"/>
      <c r="F165" s="366"/>
      <c r="G165" s="366"/>
      <c r="H165" s="366"/>
      <c r="I165" s="366"/>
    </row>
    <row r="166" spans="1:9" ht="15.75" thickBot="1" x14ac:dyDescent="0.3">
      <c r="A166" s="486"/>
      <c r="B166" s="377"/>
      <c r="C166" s="144" t="s">
        <v>478</v>
      </c>
      <c r="D166" s="205"/>
      <c r="E166" s="205"/>
      <c r="F166" s="366"/>
      <c r="G166" s="366"/>
      <c r="H166" s="366"/>
      <c r="I166" s="366"/>
    </row>
    <row r="167" spans="1:9" x14ac:dyDescent="0.25">
      <c r="A167" s="486"/>
      <c r="B167" s="381" t="s">
        <v>634</v>
      </c>
      <c r="C167" s="146" t="s">
        <v>449</v>
      </c>
      <c r="D167" s="213"/>
      <c r="E167" s="213"/>
      <c r="F167" s="366"/>
      <c r="G167" s="366"/>
      <c r="H167" s="366"/>
      <c r="I167" s="366"/>
    </row>
    <row r="168" spans="1:9" x14ac:dyDescent="0.25">
      <c r="A168" s="486"/>
      <c r="B168" s="376"/>
      <c r="C168" s="142" t="s">
        <v>552</v>
      </c>
      <c r="D168" s="201"/>
      <c r="E168" s="201"/>
      <c r="F168" s="366"/>
      <c r="G168" s="366"/>
      <c r="H168" s="366"/>
      <c r="I168" s="366"/>
    </row>
    <row r="169" spans="1:9" ht="31.5" customHeight="1" thickBot="1" x14ac:dyDescent="0.3">
      <c r="A169" s="486"/>
      <c r="B169" s="377"/>
      <c r="C169" s="144" t="s">
        <v>478</v>
      </c>
      <c r="D169" s="205"/>
      <c r="E169" s="205"/>
      <c r="F169" s="366"/>
      <c r="G169" s="366"/>
      <c r="H169" s="366"/>
      <c r="I169" s="366"/>
    </row>
    <row r="170" spans="1:9" x14ac:dyDescent="0.25">
      <c r="A170" s="486"/>
      <c r="B170" s="381" t="s">
        <v>635</v>
      </c>
      <c r="C170" s="146" t="s">
        <v>636</v>
      </c>
      <c r="D170" s="213"/>
      <c r="E170" s="213"/>
      <c r="F170" s="366"/>
      <c r="G170" s="366"/>
      <c r="H170" s="366"/>
      <c r="I170" s="366"/>
    </row>
    <row r="171" spans="1:9" x14ac:dyDescent="0.25">
      <c r="A171" s="486"/>
      <c r="B171" s="376"/>
      <c r="C171" s="154" t="s">
        <v>637</v>
      </c>
      <c r="D171" s="201"/>
      <c r="E171" s="201"/>
      <c r="F171" s="366"/>
      <c r="G171" s="366"/>
      <c r="H171" s="366"/>
      <c r="I171" s="366"/>
    </row>
    <row r="172" spans="1:9" ht="31.5" customHeight="1" thickBot="1" x14ac:dyDescent="0.3">
      <c r="A172" s="487"/>
      <c r="B172" s="377"/>
      <c r="C172" s="144" t="s">
        <v>638</v>
      </c>
      <c r="D172" s="205"/>
      <c r="E172" s="205"/>
      <c r="F172" s="366"/>
      <c r="G172" s="366"/>
      <c r="H172" s="366"/>
      <c r="I172" s="366"/>
    </row>
    <row r="173" spans="1:9" ht="45" x14ac:dyDescent="0.25">
      <c r="A173" s="485">
        <v>8</v>
      </c>
      <c r="B173" s="134" t="s">
        <v>436</v>
      </c>
      <c r="C173" s="347" t="s">
        <v>445</v>
      </c>
      <c r="D173" s="135" t="s">
        <v>437</v>
      </c>
      <c r="E173" s="135" t="s">
        <v>438</v>
      </c>
      <c r="F173" s="329" t="s">
        <v>439</v>
      </c>
      <c r="G173" s="329" t="s">
        <v>440</v>
      </c>
      <c r="H173" s="329" t="s">
        <v>441</v>
      </c>
      <c r="I173" s="326" t="s">
        <v>442</v>
      </c>
    </row>
    <row r="174" spans="1:9" ht="105" customHeight="1" x14ac:dyDescent="0.25">
      <c r="A174" s="486"/>
      <c r="B174" s="136" t="s">
        <v>166</v>
      </c>
      <c r="C174" s="348"/>
      <c r="D174" s="137">
        <f>ШТО!D9</f>
        <v>0</v>
      </c>
      <c r="E174" s="212"/>
      <c r="F174" s="330"/>
      <c r="G174" s="330"/>
      <c r="H174" s="330"/>
      <c r="I174" s="327"/>
    </row>
    <row r="175" spans="1:9" ht="15.75" thickBot="1" x14ac:dyDescent="0.3">
      <c r="A175" s="487"/>
      <c r="B175" s="138" t="s">
        <v>444</v>
      </c>
      <c r="C175" s="349"/>
      <c r="D175" s="139" t="s">
        <v>446</v>
      </c>
      <c r="E175" s="139" t="s">
        <v>447</v>
      </c>
      <c r="F175" s="331"/>
      <c r="G175" s="331"/>
      <c r="H175" s="331"/>
      <c r="I175" s="328"/>
    </row>
    <row r="176" spans="1:9" x14ac:dyDescent="0.25">
      <c r="A176" s="485"/>
      <c r="B176" s="381" t="s">
        <v>639</v>
      </c>
      <c r="C176" s="146" t="s">
        <v>640</v>
      </c>
      <c r="D176" s="213"/>
      <c r="E176" s="213"/>
      <c r="F176" s="382"/>
      <c r="G176" s="382"/>
      <c r="H176" s="382"/>
      <c r="I176" s="397"/>
    </row>
    <row r="177" spans="1:9" x14ac:dyDescent="0.25">
      <c r="A177" s="486"/>
      <c r="B177" s="376"/>
      <c r="C177" s="153" t="s">
        <v>641</v>
      </c>
      <c r="D177" s="201"/>
      <c r="E177" s="201"/>
      <c r="F177" s="366"/>
      <c r="G177" s="366"/>
      <c r="H177" s="366"/>
      <c r="I177" s="363"/>
    </row>
    <row r="178" spans="1:9" ht="15.75" thickBot="1" x14ac:dyDescent="0.3">
      <c r="A178" s="486"/>
      <c r="B178" s="377"/>
      <c r="C178" s="144" t="s">
        <v>642</v>
      </c>
      <c r="D178" s="205"/>
      <c r="E178" s="205"/>
      <c r="F178" s="367"/>
      <c r="G178" s="367"/>
      <c r="H178" s="367"/>
      <c r="I178" s="364"/>
    </row>
    <row r="179" spans="1:9" x14ac:dyDescent="0.25">
      <c r="A179" s="486"/>
      <c r="B179" s="381" t="s">
        <v>643</v>
      </c>
      <c r="C179" s="146" t="s">
        <v>449</v>
      </c>
      <c r="D179" s="213"/>
      <c r="E179" s="213"/>
      <c r="F179" s="382"/>
      <c r="G179" s="382"/>
      <c r="H179" s="382"/>
      <c r="I179" s="397"/>
    </row>
    <row r="180" spans="1:9" x14ac:dyDescent="0.25">
      <c r="A180" s="486"/>
      <c r="B180" s="376"/>
      <c r="C180" s="142" t="s">
        <v>552</v>
      </c>
      <c r="D180" s="201"/>
      <c r="E180" s="201"/>
      <c r="F180" s="366"/>
      <c r="G180" s="366"/>
      <c r="H180" s="366"/>
      <c r="I180" s="363"/>
    </row>
    <row r="181" spans="1:9" ht="15.75" thickBot="1" x14ac:dyDescent="0.3">
      <c r="A181" s="486"/>
      <c r="B181" s="377"/>
      <c r="C181" s="144" t="s">
        <v>478</v>
      </c>
      <c r="D181" s="205"/>
      <c r="E181" s="205"/>
      <c r="F181" s="367"/>
      <c r="G181" s="367"/>
      <c r="H181" s="367"/>
      <c r="I181" s="364"/>
    </row>
    <row r="182" spans="1:9" x14ac:dyDescent="0.25">
      <c r="A182" s="486"/>
      <c r="B182" s="381" t="s">
        <v>644</v>
      </c>
      <c r="C182" s="146" t="s">
        <v>645</v>
      </c>
      <c r="D182" s="213"/>
      <c r="E182" s="213"/>
      <c r="F182" s="382"/>
      <c r="G182" s="382"/>
      <c r="H182" s="382"/>
      <c r="I182" s="397"/>
    </row>
    <row r="183" spans="1:9" x14ac:dyDescent="0.25">
      <c r="A183" s="486"/>
      <c r="B183" s="376"/>
      <c r="C183" s="142" t="s">
        <v>646</v>
      </c>
      <c r="D183" s="201"/>
      <c r="E183" s="201"/>
      <c r="F183" s="366"/>
      <c r="G183" s="366"/>
      <c r="H183" s="366"/>
      <c r="I183" s="363"/>
    </row>
    <row r="184" spans="1:9" ht="15.75" thickBot="1" x14ac:dyDescent="0.3">
      <c r="A184" s="486"/>
      <c r="B184" s="377"/>
      <c r="C184" s="144" t="s">
        <v>647</v>
      </c>
      <c r="D184" s="205"/>
      <c r="E184" s="205"/>
      <c r="F184" s="367"/>
      <c r="G184" s="367"/>
      <c r="H184" s="367"/>
      <c r="I184" s="364"/>
    </row>
    <row r="185" spans="1:9" x14ac:dyDescent="0.25">
      <c r="A185" s="486"/>
      <c r="B185" s="381" t="s">
        <v>648</v>
      </c>
      <c r="C185" s="146" t="s">
        <v>459</v>
      </c>
      <c r="D185" s="213"/>
      <c r="E185" s="213"/>
      <c r="F185" s="382"/>
      <c r="G185" s="382"/>
      <c r="H185" s="382"/>
      <c r="I185" s="397"/>
    </row>
    <row r="186" spans="1:9" x14ac:dyDescent="0.25">
      <c r="A186" s="486"/>
      <c r="B186" s="376"/>
      <c r="C186" s="153" t="s">
        <v>641</v>
      </c>
      <c r="D186" s="201"/>
      <c r="E186" s="201"/>
      <c r="F186" s="366"/>
      <c r="G186" s="366"/>
      <c r="H186" s="366"/>
      <c r="I186" s="363"/>
    </row>
    <row r="187" spans="1:9" ht="31.5" customHeight="1" thickBot="1" x14ac:dyDescent="0.3">
      <c r="A187" s="486"/>
      <c r="B187" s="377"/>
      <c r="C187" s="144" t="s">
        <v>642</v>
      </c>
      <c r="D187" s="205"/>
      <c r="E187" s="205"/>
      <c r="F187" s="367"/>
      <c r="G187" s="367"/>
      <c r="H187" s="367"/>
      <c r="I187" s="364"/>
    </row>
    <row r="188" spans="1:9" x14ac:dyDescent="0.25">
      <c r="A188" s="486"/>
      <c r="B188" s="381" t="s">
        <v>649</v>
      </c>
      <c r="C188" s="146" t="s">
        <v>640</v>
      </c>
      <c r="D188" s="213"/>
      <c r="E188" s="213"/>
      <c r="F188" s="382"/>
      <c r="G188" s="382"/>
      <c r="H188" s="382"/>
      <c r="I188" s="397"/>
    </row>
    <row r="189" spans="1:9" x14ac:dyDescent="0.25">
      <c r="A189" s="486"/>
      <c r="B189" s="376"/>
      <c r="C189" s="154" t="s">
        <v>650</v>
      </c>
      <c r="D189" s="201"/>
      <c r="E189" s="201"/>
      <c r="F189" s="366"/>
      <c r="G189" s="366"/>
      <c r="H189" s="366"/>
      <c r="I189" s="363"/>
    </row>
    <row r="190" spans="1:9" ht="28.5" customHeight="1" thickBot="1" x14ac:dyDescent="0.3">
      <c r="A190" s="486"/>
      <c r="B190" s="377"/>
      <c r="C190" s="144" t="s">
        <v>642</v>
      </c>
      <c r="D190" s="205"/>
      <c r="E190" s="205"/>
      <c r="F190" s="367"/>
      <c r="G190" s="367"/>
      <c r="H190" s="367"/>
      <c r="I190" s="364"/>
    </row>
    <row r="191" spans="1:9" x14ac:dyDescent="0.25">
      <c r="A191" s="486"/>
      <c r="B191" s="381" t="s">
        <v>648</v>
      </c>
      <c r="C191" s="146" t="s">
        <v>459</v>
      </c>
      <c r="D191" s="213"/>
      <c r="E191" s="213"/>
      <c r="F191" s="382"/>
      <c r="G191" s="382"/>
      <c r="H191" s="382"/>
      <c r="I191" s="397"/>
    </row>
    <row r="192" spans="1:9" x14ac:dyDescent="0.25">
      <c r="A192" s="486"/>
      <c r="B192" s="376"/>
      <c r="C192" s="153" t="s">
        <v>641</v>
      </c>
      <c r="D192" s="201"/>
      <c r="E192" s="201"/>
      <c r="F192" s="366"/>
      <c r="G192" s="366"/>
      <c r="H192" s="366"/>
      <c r="I192" s="363"/>
    </row>
    <row r="193" spans="1:9" ht="31.5" customHeight="1" thickBot="1" x14ac:dyDescent="0.3">
      <c r="A193" s="486"/>
      <c r="B193" s="377"/>
      <c r="C193" s="144" t="s">
        <v>642</v>
      </c>
      <c r="D193" s="205"/>
      <c r="E193" s="205"/>
      <c r="F193" s="367"/>
      <c r="G193" s="367"/>
      <c r="H193" s="367"/>
      <c r="I193" s="364"/>
    </row>
    <row r="194" spans="1:9" x14ac:dyDescent="0.25">
      <c r="A194" s="486"/>
      <c r="B194" s="381" t="s">
        <v>651</v>
      </c>
      <c r="C194" s="146" t="s">
        <v>459</v>
      </c>
      <c r="D194" s="213"/>
      <c r="E194" s="213"/>
      <c r="F194" s="382"/>
      <c r="G194" s="382"/>
      <c r="H194" s="382"/>
      <c r="I194" s="397"/>
    </row>
    <row r="195" spans="1:9" x14ac:dyDescent="0.25">
      <c r="A195" s="486"/>
      <c r="B195" s="376"/>
      <c r="C195" s="153" t="s">
        <v>641</v>
      </c>
      <c r="D195" s="201"/>
      <c r="E195" s="201"/>
      <c r="F195" s="366"/>
      <c r="G195" s="366"/>
      <c r="H195" s="366"/>
      <c r="I195" s="363"/>
    </row>
    <row r="196" spans="1:9" ht="31.5" customHeight="1" thickBot="1" x14ac:dyDescent="0.3">
      <c r="A196" s="486"/>
      <c r="B196" s="377"/>
      <c r="C196" s="144" t="s">
        <v>642</v>
      </c>
      <c r="D196" s="205"/>
      <c r="E196" s="205"/>
      <c r="F196" s="367"/>
      <c r="G196" s="367"/>
      <c r="H196" s="367"/>
      <c r="I196" s="364"/>
    </row>
    <row r="197" spans="1:9" x14ac:dyDescent="0.25">
      <c r="A197" s="486"/>
      <c r="B197" s="381" t="s">
        <v>652</v>
      </c>
      <c r="C197" s="146" t="s">
        <v>459</v>
      </c>
      <c r="D197" s="213"/>
      <c r="E197" s="213"/>
      <c r="F197" s="382"/>
      <c r="G197" s="382"/>
      <c r="H197" s="382"/>
      <c r="I197" s="397"/>
    </row>
    <row r="198" spans="1:9" x14ac:dyDescent="0.25">
      <c r="A198" s="486"/>
      <c r="B198" s="376"/>
      <c r="C198" s="153" t="s">
        <v>641</v>
      </c>
      <c r="D198" s="201"/>
      <c r="E198" s="201"/>
      <c r="F198" s="366"/>
      <c r="G198" s="366"/>
      <c r="H198" s="366"/>
      <c r="I198" s="363"/>
    </row>
    <row r="199" spans="1:9" ht="31.5" customHeight="1" thickBot="1" x14ac:dyDescent="0.3">
      <c r="A199" s="486"/>
      <c r="B199" s="377"/>
      <c r="C199" s="144" t="s">
        <v>642</v>
      </c>
      <c r="D199" s="205"/>
      <c r="E199" s="205"/>
      <c r="F199" s="367"/>
      <c r="G199" s="367"/>
      <c r="H199" s="367"/>
      <c r="I199" s="364"/>
    </row>
    <row r="200" spans="1:9" x14ac:dyDescent="0.25">
      <c r="A200" s="486"/>
      <c r="B200" s="381" t="s">
        <v>653</v>
      </c>
      <c r="C200" s="146" t="s">
        <v>562</v>
      </c>
      <c r="D200" s="213"/>
      <c r="E200" s="213"/>
      <c r="F200" s="382"/>
      <c r="G200" s="382"/>
      <c r="H200" s="382"/>
      <c r="I200" s="397"/>
    </row>
    <row r="201" spans="1:9" x14ac:dyDescent="0.25">
      <c r="A201" s="486"/>
      <c r="B201" s="376"/>
      <c r="C201" s="153" t="s">
        <v>641</v>
      </c>
      <c r="D201" s="201"/>
      <c r="E201" s="201"/>
      <c r="F201" s="366"/>
      <c r="G201" s="366"/>
      <c r="H201" s="366"/>
      <c r="I201" s="363"/>
    </row>
    <row r="202" spans="1:9" ht="31.5" customHeight="1" thickBot="1" x14ac:dyDescent="0.3">
      <c r="A202" s="487"/>
      <c r="B202" s="377"/>
      <c r="C202" s="144" t="s">
        <v>654</v>
      </c>
      <c r="D202" s="205"/>
      <c r="E202" s="205"/>
      <c r="F202" s="367"/>
      <c r="G202" s="367"/>
      <c r="H202" s="367"/>
      <c r="I202" s="364"/>
    </row>
    <row r="203" spans="1:9" ht="45" x14ac:dyDescent="0.25">
      <c r="A203" s="485">
        <v>9</v>
      </c>
      <c r="B203" s="134" t="s">
        <v>436</v>
      </c>
      <c r="C203" s="347" t="s">
        <v>445</v>
      </c>
      <c r="D203" s="135" t="s">
        <v>437</v>
      </c>
      <c r="E203" s="135" t="s">
        <v>438</v>
      </c>
      <c r="F203" s="329" t="s">
        <v>439</v>
      </c>
      <c r="G203" s="329" t="s">
        <v>440</v>
      </c>
      <c r="H203" s="329" t="s">
        <v>441</v>
      </c>
      <c r="I203" s="326" t="s">
        <v>442</v>
      </c>
    </row>
    <row r="204" spans="1:9" ht="48.75" customHeight="1" x14ac:dyDescent="0.25">
      <c r="A204" s="486"/>
      <c r="B204" s="136" t="s">
        <v>168</v>
      </c>
      <c r="C204" s="348"/>
      <c r="D204" s="137">
        <f>ШТО!D11</f>
        <v>0</v>
      </c>
      <c r="E204" s="212"/>
      <c r="F204" s="330"/>
      <c r="G204" s="330"/>
      <c r="H204" s="330"/>
      <c r="I204" s="327"/>
    </row>
    <row r="205" spans="1:9" ht="15.75" thickBot="1" x14ac:dyDescent="0.3">
      <c r="A205" s="487"/>
      <c r="B205" s="138" t="s">
        <v>444</v>
      </c>
      <c r="C205" s="349"/>
      <c r="D205" s="139" t="s">
        <v>446</v>
      </c>
      <c r="E205" s="139" t="s">
        <v>447</v>
      </c>
      <c r="F205" s="331"/>
      <c r="G205" s="331"/>
      <c r="H205" s="331"/>
      <c r="I205" s="328"/>
    </row>
    <row r="206" spans="1:9" x14ac:dyDescent="0.25">
      <c r="A206" s="485"/>
      <c r="B206" s="381" t="s">
        <v>655</v>
      </c>
      <c r="C206" s="146" t="s">
        <v>640</v>
      </c>
      <c r="D206" s="213"/>
      <c r="E206" s="213"/>
      <c r="F206" s="382"/>
      <c r="G206" s="382"/>
      <c r="H206" s="382"/>
      <c r="I206" s="397"/>
    </row>
    <row r="207" spans="1:9" x14ac:dyDescent="0.25">
      <c r="A207" s="486"/>
      <c r="B207" s="376"/>
      <c r="C207" s="153" t="s">
        <v>656</v>
      </c>
      <c r="D207" s="201"/>
      <c r="E207" s="201"/>
      <c r="F207" s="366"/>
      <c r="G207" s="366"/>
      <c r="H207" s="366"/>
      <c r="I207" s="363"/>
    </row>
    <row r="208" spans="1:9" ht="15.75" thickBot="1" x14ac:dyDescent="0.3">
      <c r="A208" s="486"/>
      <c r="B208" s="377"/>
      <c r="C208" s="144" t="s">
        <v>642</v>
      </c>
      <c r="D208" s="205"/>
      <c r="E208" s="205"/>
      <c r="F208" s="367"/>
      <c r="G208" s="367"/>
      <c r="H208" s="367"/>
      <c r="I208" s="364"/>
    </row>
    <row r="209" spans="1:9" x14ac:dyDescent="0.25">
      <c r="A209" s="486"/>
      <c r="B209" s="381" t="s">
        <v>657</v>
      </c>
      <c r="C209" s="146" t="s">
        <v>449</v>
      </c>
      <c r="D209" s="213"/>
      <c r="E209" s="213"/>
      <c r="F209" s="382"/>
      <c r="G209" s="382"/>
      <c r="H209" s="382"/>
      <c r="I209" s="397"/>
    </row>
    <row r="210" spans="1:9" x14ac:dyDescent="0.25">
      <c r="A210" s="486"/>
      <c r="B210" s="376"/>
      <c r="C210" s="142" t="s">
        <v>552</v>
      </c>
      <c r="D210" s="201"/>
      <c r="E210" s="201"/>
      <c r="F210" s="366"/>
      <c r="G210" s="366"/>
      <c r="H210" s="366"/>
      <c r="I210" s="363"/>
    </row>
    <row r="211" spans="1:9" ht="15.75" thickBot="1" x14ac:dyDescent="0.3">
      <c r="A211" s="486"/>
      <c r="B211" s="377"/>
      <c r="C211" s="144" t="s">
        <v>478</v>
      </c>
      <c r="D211" s="205"/>
      <c r="E211" s="205"/>
      <c r="F211" s="367"/>
      <c r="G211" s="367"/>
      <c r="H211" s="367"/>
      <c r="I211" s="364"/>
    </row>
    <row r="212" spans="1:9" x14ac:dyDescent="0.25">
      <c r="A212" s="486"/>
      <c r="B212" s="381" t="s">
        <v>658</v>
      </c>
      <c r="C212" s="146" t="s">
        <v>449</v>
      </c>
      <c r="D212" s="213"/>
      <c r="E212" s="213"/>
      <c r="F212" s="382"/>
      <c r="G212" s="382"/>
      <c r="H212" s="382"/>
      <c r="I212" s="397"/>
    </row>
    <row r="213" spans="1:9" x14ac:dyDescent="0.25">
      <c r="A213" s="486"/>
      <c r="B213" s="376"/>
      <c r="C213" s="142" t="s">
        <v>552</v>
      </c>
      <c r="D213" s="201"/>
      <c r="E213" s="201"/>
      <c r="F213" s="366"/>
      <c r="G213" s="366"/>
      <c r="H213" s="366"/>
      <c r="I213" s="363"/>
    </row>
    <row r="214" spans="1:9" ht="15.75" thickBot="1" x14ac:dyDescent="0.3">
      <c r="A214" s="486"/>
      <c r="B214" s="377"/>
      <c r="C214" s="144" t="s">
        <v>478</v>
      </c>
      <c r="D214" s="205"/>
      <c r="E214" s="205"/>
      <c r="F214" s="367"/>
      <c r="G214" s="367"/>
      <c r="H214" s="367"/>
      <c r="I214" s="364"/>
    </row>
    <row r="215" spans="1:9" x14ac:dyDescent="0.25">
      <c r="A215" s="486"/>
      <c r="B215" s="381" t="s">
        <v>659</v>
      </c>
      <c r="C215" s="146" t="s">
        <v>562</v>
      </c>
      <c r="D215" s="213"/>
      <c r="E215" s="213"/>
      <c r="F215" s="382"/>
      <c r="G215" s="382"/>
      <c r="H215" s="382"/>
      <c r="I215" s="397"/>
    </row>
    <row r="216" spans="1:9" ht="30" x14ac:dyDescent="0.25">
      <c r="A216" s="486"/>
      <c r="B216" s="376"/>
      <c r="C216" s="153" t="s">
        <v>660</v>
      </c>
      <c r="D216" s="201"/>
      <c r="E216" s="201"/>
      <c r="F216" s="366"/>
      <c r="G216" s="366"/>
      <c r="H216" s="366"/>
      <c r="I216" s="363"/>
    </row>
    <row r="217" spans="1:9" ht="31.5" customHeight="1" thickBot="1" x14ac:dyDescent="0.3">
      <c r="A217" s="486"/>
      <c r="B217" s="377"/>
      <c r="C217" s="144" t="s">
        <v>661</v>
      </c>
      <c r="D217" s="205"/>
      <c r="E217" s="205"/>
      <c r="F217" s="367"/>
      <c r="G217" s="367"/>
      <c r="H217" s="367"/>
      <c r="I217" s="364"/>
    </row>
    <row r="218" spans="1:9" x14ac:dyDescent="0.25">
      <c r="A218" s="486"/>
      <c r="B218" s="381" t="s">
        <v>662</v>
      </c>
      <c r="C218" s="146" t="s">
        <v>645</v>
      </c>
      <c r="D218" s="213"/>
      <c r="E218" s="213"/>
      <c r="F218" s="382"/>
      <c r="G218" s="382"/>
      <c r="H218" s="382"/>
      <c r="I218" s="397"/>
    </row>
    <row r="219" spans="1:9" x14ac:dyDescent="0.25">
      <c r="A219" s="486"/>
      <c r="B219" s="376"/>
      <c r="C219" s="154" t="s">
        <v>646</v>
      </c>
      <c r="D219" s="201"/>
      <c r="E219" s="201"/>
      <c r="F219" s="366"/>
      <c r="G219" s="366"/>
      <c r="H219" s="366"/>
      <c r="I219" s="363"/>
    </row>
    <row r="220" spans="1:9" ht="28.5" customHeight="1" thickBot="1" x14ac:dyDescent="0.3">
      <c r="A220" s="486"/>
      <c r="B220" s="377"/>
      <c r="C220" s="144" t="s">
        <v>647</v>
      </c>
      <c r="D220" s="205"/>
      <c r="E220" s="205"/>
      <c r="F220" s="367"/>
      <c r="G220" s="367"/>
      <c r="H220" s="367"/>
      <c r="I220" s="364"/>
    </row>
    <row r="221" spans="1:9" x14ac:dyDescent="0.25">
      <c r="A221" s="486"/>
      <c r="B221" s="381" t="s">
        <v>663</v>
      </c>
      <c r="C221" s="146" t="s">
        <v>459</v>
      </c>
      <c r="D221" s="213"/>
      <c r="E221" s="213"/>
      <c r="F221" s="382"/>
      <c r="G221" s="382"/>
      <c r="H221" s="382"/>
      <c r="I221" s="397"/>
    </row>
    <row r="222" spans="1:9" x14ac:dyDescent="0.25">
      <c r="A222" s="486"/>
      <c r="B222" s="376"/>
      <c r="C222" s="153" t="s">
        <v>641</v>
      </c>
      <c r="D222" s="201"/>
      <c r="E222" s="201"/>
      <c r="F222" s="366"/>
      <c r="G222" s="366"/>
      <c r="H222" s="366"/>
      <c r="I222" s="363"/>
    </row>
    <row r="223" spans="1:9" ht="31.5" customHeight="1" thickBot="1" x14ac:dyDescent="0.3">
      <c r="A223" s="486"/>
      <c r="B223" s="377"/>
      <c r="C223" s="144" t="s">
        <v>642</v>
      </c>
      <c r="D223" s="205"/>
      <c r="E223" s="205"/>
      <c r="F223" s="367"/>
      <c r="G223" s="367"/>
      <c r="H223" s="367"/>
      <c r="I223" s="364"/>
    </row>
    <row r="224" spans="1:9" x14ac:dyDescent="0.25">
      <c r="A224" s="486"/>
      <c r="B224" s="381" t="s">
        <v>664</v>
      </c>
      <c r="C224" s="146" t="s">
        <v>665</v>
      </c>
      <c r="D224" s="213"/>
      <c r="E224" s="213"/>
      <c r="F224" s="382"/>
      <c r="G224" s="382"/>
      <c r="H224" s="382"/>
      <c r="I224" s="397"/>
    </row>
    <row r="225" spans="1:9" ht="30" x14ac:dyDescent="0.25">
      <c r="A225" s="486"/>
      <c r="B225" s="376"/>
      <c r="C225" s="153" t="s">
        <v>666</v>
      </c>
      <c r="D225" s="201"/>
      <c r="E225" s="201"/>
      <c r="F225" s="366"/>
      <c r="G225" s="366"/>
      <c r="H225" s="366"/>
      <c r="I225" s="363"/>
    </row>
    <row r="226" spans="1:9" ht="31.5" customHeight="1" thickBot="1" x14ac:dyDescent="0.3">
      <c r="A226" s="486"/>
      <c r="B226" s="377"/>
      <c r="C226" s="144" t="s">
        <v>667</v>
      </c>
      <c r="D226" s="205"/>
      <c r="E226" s="205"/>
      <c r="F226" s="367"/>
      <c r="G226" s="367"/>
      <c r="H226" s="367"/>
      <c r="I226" s="364"/>
    </row>
    <row r="227" spans="1:9" x14ac:dyDescent="0.25">
      <c r="A227" s="486"/>
      <c r="B227" s="381" t="s">
        <v>668</v>
      </c>
      <c r="C227" s="146" t="s">
        <v>459</v>
      </c>
      <c r="D227" s="213"/>
      <c r="E227" s="213"/>
      <c r="F227" s="382"/>
      <c r="G227" s="382"/>
      <c r="H227" s="382"/>
      <c r="I227" s="397"/>
    </row>
    <row r="228" spans="1:9" x14ac:dyDescent="0.25">
      <c r="A228" s="486"/>
      <c r="B228" s="376"/>
      <c r="C228" s="153" t="s">
        <v>641</v>
      </c>
      <c r="D228" s="201"/>
      <c r="E228" s="201"/>
      <c r="F228" s="366"/>
      <c r="G228" s="366"/>
      <c r="H228" s="366"/>
      <c r="I228" s="363"/>
    </row>
    <row r="229" spans="1:9" ht="31.5" customHeight="1" thickBot="1" x14ac:dyDescent="0.3">
      <c r="A229" s="486"/>
      <c r="B229" s="377"/>
      <c r="C229" s="144" t="s">
        <v>642</v>
      </c>
      <c r="D229" s="205"/>
      <c r="E229" s="205"/>
      <c r="F229" s="367"/>
      <c r="G229" s="367"/>
      <c r="H229" s="367"/>
      <c r="I229" s="364"/>
    </row>
    <row r="230" spans="1:9" x14ac:dyDescent="0.25">
      <c r="A230" s="486"/>
      <c r="B230" s="381" t="s">
        <v>669</v>
      </c>
      <c r="C230" s="146" t="s">
        <v>562</v>
      </c>
      <c r="D230" s="213"/>
      <c r="E230" s="213"/>
      <c r="F230" s="382"/>
      <c r="G230" s="382"/>
      <c r="H230" s="382"/>
      <c r="I230" s="397"/>
    </row>
    <row r="231" spans="1:9" x14ac:dyDescent="0.25">
      <c r="A231" s="486"/>
      <c r="B231" s="376"/>
      <c r="C231" s="153" t="s">
        <v>641</v>
      </c>
      <c r="D231" s="201"/>
      <c r="E231" s="201"/>
      <c r="F231" s="366"/>
      <c r="G231" s="366"/>
      <c r="H231" s="366"/>
      <c r="I231" s="363"/>
    </row>
    <row r="232" spans="1:9" ht="31.5" customHeight="1" thickBot="1" x14ac:dyDescent="0.3">
      <c r="A232" s="487"/>
      <c r="B232" s="377"/>
      <c r="C232" s="144" t="s">
        <v>654</v>
      </c>
      <c r="D232" s="205"/>
      <c r="E232" s="205"/>
      <c r="F232" s="367"/>
      <c r="G232" s="367"/>
      <c r="H232" s="367"/>
      <c r="I232" s="364"/>
    </row>
    <row r="233" spans="1:9" ht="45" x14ac:dyDescent="0.25">
      <c r="A233" s="485">
        <v>10</v>
      </c>
      <c r="B233" s="134" t="s">
        <v>436</v>
      </c>
      <c r="C233" s="347" t="s">
        <v>445</v>
      </c>
      <c r="D233" s="135" t="s">
        <v>437</v>
      </c>
      <c r="E233" s="135" t="s">
        <v>438</v>
      </c>
      <c r="F233" s="329" t="s">
        <v>439</v>
      </c>
      <c r="G233" s="329" t="s">
        <v>440</v>
      </c>
      <c r="H233" s="329" t="s">
        <v>441</v>
      </c>
      <c r="I233" s="326" t="s">
        <v>442</v>
      </c>
    </row>
    <row r="234" spans="1:9" ht="15.75" x14ac:dyDescent="0.25">
      <c r="A234" s="486"/>
      <c r="B234" s="136" t="s">
        <v>170</v>
      </c>
      <c r="C234" s="348"/>
      <c r="D234" s="137">
        <f>ШТО!D13</f>
        <v>0</v>
      </c>
      <c r="E234" s="212"/>
      <c r="F234" s="330"/>
      <c r="G234" s="330"/>
      <c r="H234" s="330"/>
      <c r="I234" s="327"/>
    </row>
    <row r="235" spans="1:9" ht="15.75" thickBot="1" x14ac:dyDescent="0.3">
      <c r="A235" s="487"/>
      <c r="B235" s="138" t="s">
        <v>444</v>
      </c>
      <c r="C235" s="349"/>
      <c r="D235" s="139" t="s">
        <v>446</v>
      </c>
      <c r="E235" s="139" t="s">
        <v>447</v>
      </c>
      <c r="F235" s="331"/>
      <c r="G235" s="331"/>
      <c r="H235" s="331"/>
      <c r="I235" s="328"/>
    </row>
    <row r="236" spans="1:9" x14ac:dyDescent="0.25">
      <c r="A236" s="485"/>
      <c r="B236" s="381" t="s">
        <v>670</v>
      </c>
      <c r="C236" s="146" t="s">
        <v>449</v>
      </c>
      <c r="D236" s="213"/>
      <c r="E236" s="213"/>
      <c r="F236" s="382"/>
      <c r="G236" s="382"/>
      <c r="H236" s="382"/>
      <c r="I236" s="397"/>
    </row>
    <row r="237" spans="1:9" x14ac:dyDescent="0.25">
      <c r="A237" s="486"/>
      <c r="B237" s="376"/>
      <c r="C237" s="142" t="s">
        <v>552</v>
      </c>
      <c r="D237" s="201"/>
      <c r="E237" s="201"/>
      <c r="F237" s="366"/>
      <c r="G237" s="366"/>
      <c r="H237" s="366"/>
      <c r="I237" s="363"/>
    </row>
    <row r="238" spans="1:9" ht="15.75" thickBot="1" x14ac:dyDescent="0.3">
      <c r="A238" s="486"/>
      <c r="B238" s="377"/>
      <c r="C238" s="144" t="s">
        <v>478</v>
      </c>
      <c r="D238" s="205"/>
      <c r="E238" s="205"/>
      <c r="F238" s="367"/>
      <c r="G238" s="367"/>
      <c r="H238" s="367"/>
      <c r="I238" s="364"/>
    </row>
    <row r="239" spans="1:9" x14ac:dyDescent="0.25">
      <c r="A239" s="486"/>
      <c r="B239" s="381" t="s">
        <v>671</v>
      </c>
      <c r="C239" s="146" t="s">
        <v>459</v>
      </c>
      <c r="D239" s="213"/>
      <c r="E239" s="213"/>
      <c r="F239" s="382"/>
      <c r="G239" s="382"/>
      <c r="H239" s="382"/>
      <c r="I239" s="397"/>
    </row>
    <row r="240" spans="1:9" x14ac:dyDescent="0.25">
      <c r="A240" s="486"/>
      <c r="B240" s="376"/>
      <c r="C240" s="153" t="s">
        <v>594</v>
      </c>
      <c r="D240" s="201"/>
      <c r="E240" s="201"/>
      <c r="F240" s="366"/>
      <c r="G240" s="366"/>
      <c r="H240" s="366"/>
      <c r="I240" s="363"/>
    </row>
    <row r="241" spans="1:9" ht="15.75" thickBot="1" x14ac:dyDescent="0.3">
      <c r="A241" s="486"/>
      <c r="B241" s="377"/>
      <c r="C241" s="144" t="s">
        <v>642</v>
      </c>
      <c r="D241" s="205"/>
      <c r="E241" s="205"/>
      <c r="F241" s="367"/>
      <c r="G241" s="367"/>
      <c r="H241" s="367"/>
      <c r="I241" s="364"/>
    </row>
    <row r="242" spans="1:9" x14ac:dyDescent="0.25">
      <c r="A242" s="486"/>
      <c r="B242" s="381" t="s">
        <v>672</v>
      </c>
      <c r="C242" s="146" t="s">
        <v>449</v>
      </c>
      <c r="D242" s="213"/>
      <c r="E242" s="213"/>
      <c r="F242" s="382"/>
      <c r="G242" s="382"/>
      <c r="H242" s="382"/>
      <c r="I242" s="397"/>
    </row>
    <row r="243" spans="1:9" x14ac:dyDescent="0.25">
      <c r="A243" s="486"/>
      <c r="B243" s="376"/>
      <c r="C243" s="142" t="s">
        <v>552</v>
      </c>
      <c r="D243" s="201"/>
      <c r="E243" s="201"/>
      <c r="F243" s="366"/>
      <c r="G243" s="366"/>
      <c r="H243" s="366"/>
      <c r="I243" s="363"/>
    </row>
    <row r="244" spans="1:9" ht="15.75" thickBot="1" x14ac:dyDescent="0.3">
      <c r="A244" s="486"/>
      <c r="B244" s="377"/>
      <c r="C244" s="144" t="s">
        <v>478</v>
      </c>
      <c r="D244" s="205"/>
      <c r="E244" s="205"/>
      <c r="F244" s="367"/>
      <c r="G244" s="367"/>
      <c r="H244" s="367"/>
      <c r="I244" s="364"/>
    </row>
    <row r="245" spans="1:9" x14ac:dyDescent="0.25">
      <c r="A245" s="486"/>
      <c r="B245" s="381" t="s">
        <v>673</v>
      </c>
      <c r="C245" s="146" t="s">
        <v>562</v>
      </c>
      <c r="D245" s="213"/>
      <c r="E245" s="213"/>
      <c r="F245" s="382"/>
      <c r="G245" s="382"/>
      <c r="H245" s="382"/>
      <c r="I245" s="397"/>
    </row>
    <row r="246" spans="1:9" ht="30" x14ac:dyDescent="0.25">
      <c r="A246" s="486"/>
      <c r="B246" s="376"/>
      <c r="C246" s="153" t="s">
        <v>563</v>
      </c>
      <c r="D246" s="201"/>
      <c r="E246" s="201"/>
      <c r="F246" s="366"/>
      <c r="G246" s="366"/>
      <c r="H246" s="366"/>
      <c r="I246" s="363"/>
    </row>
    <row r="247" spans="1:9" ht="31.5" customHeight="1" thickBot="1" x14ac:dyDescent="0.3">
      <c r="A247" s="486"/>
      <c r="B247" s="377"/>
      <c r="C247" s="144" t="s">
        <v>654</v>
      </c>
      <c r="D247" s="205"/>
      <c r="E247" s="205"/>
      <c r="F247" s="367"/>
      <c r="G247" s="367"/>
      <c r="H247" s="367"/>
      <c r="I247" s="364"/>
    </row>
    <row r="248" spans="1:9" x14ac:dyDescent="0.25">
      <c r="A248" s="486"/>
      <c r="B248" s="381" t="s">
        <v>674</v>
      </c>
      <c r="C248" s="146" t="s">
        <v>562</v>
      </c>
      <c r="D248" s="213"/>
      <c r="E248" s="213"/>
      <c r="F248" s="382"/>
      <c r="G248" s="382"/>
      <c r="H248" s="382"/>
      <c r="I248" s="397"/>
    </row>
    <row r="249" spans="1:9" ht="30" x14ac:dyDescent="0.25">
      <c r="A249" s="486"/>
      <c r="B249" s="376"/>
      <c r="C249" s="154" t="s">
        <v>563</v>
      </c>
      <c r="D249" s="201"/>
      <c r="E249" s="201"/>
      <c r="F249" s="366"/>
      <c r="G249" s="366"/>
      <c r="H249" s="366"/>
      <c r="I249" s="363"/>
    </row>
    <row r="250" spans="1:9" ht="28.5" customHeight="1" thickBot="1" x14ac:dyDescent="0.3">
      <c r="A250" s="486"/>
      <c r="B250" s="377"/>
      <c r="C250" s="144" t="s">
        <v>654</v>
      </c>
      <c r="D250" s="205"/>
      <c r="E250" s="205"/>
      <c r="F250" s="367"/>
      <c r="G250" s="367"/>
      <c r="H250" s="367"/>
      <c r="I250" s="364"/>
    </row>
    <row r="251" spans="1:9" x14ac:dyDescent="0.25">
      <c r="A251" s="486"/>
      <c r="B251" s="381" t="s">
        <v>675</v>
      </c>
      <c r="C251" s="146" t="s">
        <v>459</v>
      </c>
      <c r="D251" s="213"/>
      <c r="E251" s="213"/>
      <c r="F251" s="382"/>
      <c r="G251" s="382"/>
      <c r="H251" s="382"/>
      <c r="I251" s="397"/>
    </row>
    <row r="252" spans="1:9" x14ac:dyDescent="0.25">
      <c r="A252" s="486"/>
      <c r="B252" s="376"/>
      <c r="C252" s="153" t="s">
        <v>676</v>
      </c>
      <c r="D252" s="201"/>
      <c r="E252" s="201"/>
      <c r="F252" s="366"/>
      <c r="G252" s="366"/>
      <c r="H252" s="366"/>
      <c r="I252" s="363"/>
    </row>
    <row r="253" spans="1:9" ht="31.5" customHeight="1" thickBot="1" x14ac:dyDescent="0.3">
      <c r="A253" s="486"/>
      <c r="B253" s="377"/>
      <c r="C253" s="144" t="s">
        <v>642</v>
      </c>
      <c r="D253" s="205"/>
      <c r="E253" s="205"/>
      <c r="F253" s="367"/>
      <c r="G253" s="367"/>
      <c r="H253" s="367"/>
      <c r="I253" s="364"/>
    </row>
    <row r="254" spans="1:9" x14ac:dyDescent="0.25">
      <c r="A254" s="486"/>
      <c r="B254" s="381" t="s">
        <v>677</v>
      </c>
      <c r="C254" s="146" t="s">
        <v>459</v>
      </c>
      <c r="D254" s="213"/>
      <c r="E254" s="213"/>
      <c r="F254" s="382"/>
      <c r="G254" s="382"/>
      <c r="H254" s="382"/>
      <c r="I254" s="397"/>
    </row>
    <row r="255" spans="1:9" x14ac:dyDescent="0.25">
      <c r="A255" s="486"/>
      <c r="B255" s="376"/>
      <c r="C255" s="153" t="s">
        <v>676</v>
      </c>
      <c r="D255" s="201"/>
      <c r="E255" s="201"/>
      <c r="F255" s="366"/>
      <c r="G255" s="366"/>
      <c r="H255" s="366"/>
      <c r="I255" s="363"/>
    </row>
    <row r="256" spans="1:9" ht="31.5" customHeight="1" thickBot="1" x14ac:dyDescent="0.3">
      <c r="A256" s="487"/>
      <c r="B256" s="377"/>
      <c r="C256" s="144" t="s">
        <v>642</v>
      </c>
      <c r="D256" s="205"/>
      <c r="E256" s="205"/>
      <c r="F256" s="367"/>
      <c r="G256" s="367"/>
      <c r="H256" s="367"/>
      <c r="I256" s="364"/>
    </row>
    <row r="257" spans="1:9" ht="45" x14ac:dyDescent="0.25">
      <c r="A257" s="485">
        <v>11</v>
      </c>
      <c r="B257" s="134" t="s">
        <v>436</v>
      </c>
      <c r="C257" s="347" t="s">
        <v>445</v>
      </c>
      <c r="D257" s="135" t="s">
        <v>437</v>
      </c>
      <c r="E257" s="135" t="s">
        <v>438</v>
      </c>
      <c r="F257" s="329" t="s">
        <v>439</v>
      </c>
      <c r="G257" s="329" t="s">
        <v>440</v>
      </c>
      <c r="H257" s="329" t="s">
        <v>441</v>
      </c>
      <c r="I257" s="326" t="s">
        <v>442</v>
      </c>
    </row>
    <row r="258" spans="1:9" ht="31.5" x14ac:dyDescent="0.25">
      <c r="A258" s="486"/>
      <c r="B258" s="136" t="s">
        <v>172</v>
      </c>
      <c r="C258" s="348"/>
      <c r="D258" s="137">
        <f>ШТО!D15</f>
        <v>0</v>
      </c>
      <c r="E258" s="212"/>
      <c r="F258" s="330"/>
      <c r="G258" s="330"/>
      <c r="H258" s="330"/>
      <c r="I258" s="327"/>
    </row>
    <row r="259" spans="1:9" ht="15.75" thickBot="1" x14ac:dyDescent="0.3">
      <c r="A259" s="487"/>
      <c r="B259" s="138" t="s">
        <v>444</v>
      </c>
      <c r="C259" s="349"/>
      <c r="D259" s="139" t="s">
        <v>446</v>
      </c>
      <c r="E259" s="139" t="s">
        <v>447</v>
      </c>
      <c r="F259" s="331"/>
      <c r="G259" s="331"/>
      <c r="H259" s="331"/>
      <c r="I259" s="328"/>
    </row>
    <row r="260" spans="1:9" x14ac:dyDescent="0.25">
      <c r="A260" s="485"/>
      <c r="B260" s="381" t="s">
        <v>670</v>
      </c>
      <c r="C260" s="146" t="s">
        <v>449</v>
      </c>
      <c r="D260" s="213"/>
      <c r="E260" s="213"/>
      <c r="F260" s="382"/>
      <c r="G260" s="382"/>
      <c r="H260" s="382"/>
      <c r="I260" s="397"/>
    </row>
    <row r="261" spans="1:9" x14ac:dyDescent="0.25">
      <c r="A261" s="486"/>
      <c r="B261" s="376"/>
      <c r="C261" s="142" t="s">
        <v>552</v>
      </c>
      <c r="D261" s="201"/>
      <c r="E261" s="201"/>
      <c r="F261" s="366"/>
      <c r="G261" s="366"/>
      <c r="H261" s="366"/>
      <c r="I261" s="363"/>
    </row>
    <row r="262" spans="1:9" ht="15.75" thickBot="1" x14ac:dyDescent="0.3">
      <c r="A262" s="486"/>
      <c r="B262" s="377"/>
      <c r="C262" s="144" t="s">
        <v>478</v>
      </c>
      <c r="D262" s="205"/>
      <c r="E262" s="205"/>
      <c r="F262" s="367"/>
      <c r="G262" s="367"/>
      <c r="H262" s="367"/>
      <c r="I262" s="364"/>
    </row>
    <row r="263" spans="1:9" x14ac:dyDescent="0.25">
      <c r="A263" s="486"/>
      <c r="B263" s="381" t="s">
        <v>678</v>
      </c>
      <c r="C263" s="146" t="s">
        <v>449</v>
      </c>
      <c r="D263" s="213"/>
      <c r="E263" s="213"/>
      <c r="F263" s="382"/>
      <c r="G263" s="382"/>
      <c r="H263" s="382"/>
      <c r="I263" s="397"/>
    </row>
    <row r="264" spans="1:9" x14ac:dyDescent="0.25">
      <c r="A264" s="486"/>
      <c r="B264" s="376"/>
      <c r="C264" s="142" t="s">
        <v>552</v>
      </c>
      <c r="D264" s="201"/>
      <c r="E264" s="201"/>
      <c r="F264" s="366"/>
      <c r="G264" s="366"/>
      <c r="H264" s="366"/>
      <c r="I264" s="363"/>
    </row>
    <row r="265" spans="1:9" ht="15.75" thickBot="1" x14ac:dyDescent="0.3">
      <c r="A265" s="486"/>
      <c r="B265" s="377"/>
      <c r="C265" s="144" t="s">
        <v>478</v>
      </c>
      <c r="D265" s="205"/>
      <c r="E265" s="205"/>
      <c r="F265" s="367"/>
      <c r="G265" s="367"/>
      <c r="H265" s="367"/>
      <c r="I265" s="364"/>
    </row>
    <row r="266" spans="1:9" x14ac:dyDescent="0.25">
      <c r="A266" s="486"/>
      <c r="B266" s="381" t="s">
        <v>679</v>
      </c>
      <c r="C266" s="146" t="s">
        <v>680</v>
      </c>
      <c r="D266" s="213"/>
      <c r="E266" s="213"/>
      <c r="F266" s="382"/>
      <c r="G266" s="382"/>
      <c r="H266" s="382"/>
      <c r="I266" s="397"/>
    </row>
    <row r="267" spans="1:9" x14ac:dyDescent="0.25">
      <c r="A267" s="486"/>
      <c r="B267" s="376"/>
      <c r="C267" s="146" t="s">
        <v>681</v>
      </c>
      <c r="D267" s="201"/>
      <c r="E267" s="201"/>
      <c r="F267" s="366"/>
      <c r="G267" s="366"/>
      <c r="H267" s="366"/>
      <c r="I267" s="363"/>
    </row>
    <row r="268" spans="1:9" ht="15.75" thickBot="1" x14ac:dyDescent="0.3">
      <c r="A268" s="486"/>
      <c r="B268" s="377"/>
      <c r="C268" s="144" t="s">
        <v>682</v>
      </c>
      <c r="D268" s="205"/>
      <c r="E268" s="205"/>
      <c r="F268" s="367"/>
      <c r="G268" s="367"/>
      <c r="H268" s="367"/>
      <c r="I268" s="364"/>
    </row>
    <row r="269" spans="1:9" x14ac:dyDescent="0.25">
      <c r="A269" s="486"/>
      <c r="B269" s="381" t="s">
        <v>683</v>
      </c>
      <c r="C269" s="146" t="s">
        <v>459</v>
      </c>
      <c r="D269" s="213"/>
      <c r="E269" s="213"/>
      <c r="F269" s="382"/>
      <c r="G269" s="382"/>
      <c r="H269" s="382"/>
      <c r="I269" s="397"/>
    </row>
    <row r="270" spans="1:9" x14ac:dyDescent="0.25">
      <c r="A270" s="486"/>
      <c r="B270" s="376"/>
      <c r="C270" s="153" t="s">
        <v>676</v>
      </c>
      <c r="D270" s="201"/>
      <c r="E270" s="201"/>
      <c r="F270" s="366"/>
      <c r="G270" s="366"/>
      <c r="H270" s="366"/>
      <c r="I270" s="363"/>
    </row>
    <row r="271" spans="1:9" ht="31.5" customHeight="1" thickBot="1" x14ac:dyDescent="0.3">
      <c r="A271" s="487"/>
      <c r="B271" s="377"/>
      <c r="C271" s="144" t="s">
        <v>579</v>
      </c>
      <c r="D271" s="205"/>
      <c r="E271" s="205"/>
      <c r="F271" s="367"/>
      <c r="G271" s="367"/>
      <c r="H271" s="367"/>
      <c r="I271" s="364"/>
    </row>
    <row r="272" spans="1:9" ht="45" x14ac:dyDescent="0.25">
      <c r="A272" s="485">
        <v>12</v>
      </c>
      <c r="B272" s="134" t="s">
        <v>436</v>
      </c>
      <c r="C272" s="347" t="s">
        <v>445</v>
      </c>
      <c r="D272" s="135" t="s">
        <v>437</v>
      </c>
      <c r="E272" s="135" t="s">
        <v>438</v>
      </c>
      <c r="F272" s="329" t="s">
        <v>439</v>
      </c>
      <c r="G272" s="329" t="s">
        <v>440</v>
      </c>
      <c r="H272" s="329" t="s">
        <v>441</v>
      </c>
      <c r="I272" s="326" t="s">
        <v>442</v>
      </c>
    </row>
    <row r="273" spans="1:9" ht="31.5" x14ac:dyDescent="0.25">
      <c r="A273" s="486"/>
      <c r="B273" s="136" t="s">
        <v>684</v>
      </c>
      <c r="C273" s="348"/>
      <c r="D273" s="137">
        <f>ШТО!D17</f>
        <v>0</v>
      </c>
      <c r="E273" s="212"/>
      <c r="F273" s="330"/>
      <c r="G273" s="330"/>
      <c r="H273" s="330"/>
      <c r="I273" s="327"/>
    </row>
    <row r="274" spans="1:9" ht="15.75" thickBot="1" x14ac:dyDescent="0.3">
      <c r="A274" s="487"/>
      <c r="B274" s="138" t="s">
        <v>444</v>
      </c>
      <c r="C274" s="349"/>
      <c r="D274" s="139" t="s">
        <v>446</v>
      </c>
      <c r="E274" s="139" t="s">
        <v>447</v>
      </c>
      <c r="F274" s="331"/>
      <c r="G274" s="331"/>
      <c r="H274" s="331"/>
      <c r="I274" s="328"/>
    </row>
    <row r="275" spans="1:9" x14ac:dyDescent="0.25">
      <c r="A275" s="485"/>
      <c r="B275" s="381" t="s">
        <v>671</v>
      </c>
      <c r="C275" s="146" t="s">
        <v>459</v>
      </c>
      <c r="D275" s="213"/>
      <c r="E275" s="213"/>
      <c r="F275" s="382"/>
      <c r="G275" s="382"/>
      <c r="H275" s="382"/>
      <c r="I275" s="397"/>
    </row>
    <row r="276" spans="1:9" x14ac:dyDescent="0.25">
      <c r="A276" s="486"/>
      <c r="B276" s="376"/>
      <c r="C276" s="142" t="s">
        <v>578</v>
      </c>
      <c r="D276" s="201"/>
      <c r="E276" s="201"/>
      <c r="F276" s="366"/>
      <c r="G276" s="366"/>
      <c r="H276" s="366"/>
      <c r="I276" s="363"/>
    </row>
    <row r="277" spans="1:9" ht="15.75" thickBot="1" x14ac:dyDescent="0.3">
      <c r="A277" s="486"/>
      <c r="B277" s="377"/>
      <c r="C277" s="144" t="s">
        <v>579</v>
      </c>
      <c r="D277" s="205"/>
      <c r="E277" s="205"/>
      <c r="F277" s="367"/>
      <c r="G277" s="367"/>
      <c r="H277" s="367"/>
      <c r="I277" s="364"/>
    </row>
    <row r="278" spans="1:9" x14ac:dyDescent="0.25">
      <c r="A278" s="486"/>
      <c r="B278" s="381" t="s">
        <v>685</v>
      </c>
      <c r="C278" s="146" t="s">
        <v>449</v>
      </c>
      <c r="D278" s="213"/>
      <c r="E278" s="213"/>
      <c r="F278" s="382"/>
      <c r="G278" s="382"/>
      <c r="H278" s="382"/>
      <c r="I278" s="397"/>
    </row>
    <row r="279" spans="1:9" x14ac:dyDescent="0.25">
      <c r="A279" s="486"/>
      <c r="B279" s="376"/>
      <c r="C279" s="142" t="s">
        <v>552</v>
      </c>
      <c r="D279" s="201"/>
      <c r="E279" s="201"/>
      <c r="F279" s="366"/>
      <c r="G279" s="366"/>
      <c r="H279" s="366"/>
      <c r="I279" s="363"/>
    </row>
    <row r="280" spans="1:9" ht="15.75" thickBot="1" x14ac:dyDescent="0.3">
      <c r="A280" s="486"/>
      <c r="B280" s="377"/>
      <c r="C280" s="144" t="s">
        <v>478</v>
      </c>
      <c r="D280" s="205"/>
      <c r="E280" s="205"/>
      <c r="F280" s="367"/>
      <c r="G280" s="367"/>
      <c r="H280" s="367"/>
      <c r="I280" s="364"/>
    </row>
    <row r="281" spans="1:9" x14ac:dyDescent="0.25">
      <c r="A281" s="486"/>
      <c r="B281" s="381" t="s">
        <v>686</v>
      </c>
      <c r="C281" s="146" t="s">
        <v>687</v>
      </c>
      <c r="D281" s="213"/>
      <c r="E281" s="213"/>
      <c r="F281" s="382"/>
      <c r="G281" s="382"/>
      <c r="H281" s="382"/>
      <c r="I281" s="397"/>
    </row>
    <row r="282" spans="1:9" x14ac:dyDescent="0.25">
      <c r="A282" s="486"/>
      <c r="B282" s="376"/>
      <c r="C282" s="146" t="s">
        <v>688</v>
      </c>
      <c r="D282" s="201"/>
      <c r="E282" s="201"/>
      <c r="F282" s="366"/>
      <c r="G282" s="366"/>
      <c r="H282" s="366"/>
      <c r="I282" s="363"/>
    </row>
    <row r="283" spans="1:9" ht="15.75" thickBot="1" x14ac:dyDescent="0.3">
      <c r="A283" s="486"/>
      <c r="B283" s="377"/>
      <c r="C283" s="144" t="s">
        <v>689</v>
      </c>
      <c r="D283" s="205"/>
      <c r="E283" s="205"/>
      <c r="F283" s="367"/>
      <c r="G283" s="367"/>
      <c r="H283" s="367"/>
      <c r="I283" s="364"/>
    </row>
    <row r="284" spans="1:9" x14ac:dyDescent="0.25">
      <c r="A284" s="486"/>
      <c r="B284" s="381" t="s">
        <v>690</v>
      </c>
      <c r="C284" s="146" t="s">
        <v>691</v>
      </c>
      <c r="D284" s="213"/>
      <c r="E284" s="213"/>
      <c r="F284" s="382"/>
      <c r="G284" s="382"/>
      <c r="H284" s="382"/>
      <c r="I284" s="397"/>
    </row>
    <row r="285" spans="1:9" x14ac:dyDescent="0.25">
      <c r="A285" s="486"/>
      <c r="B285" s="376"/>
      <c r="C285" s="153" t="s">
        <v>692</v>
      </c>
      <c r="D285" s="201"/>
      <c r="E285" s="201"/>
      <c r="F285" s="366"/>
      <c r="G285" s="366"/>
      <c r="H285" s="366"/>
      <c r="I285" s="363"/>
    </row>
    <row r="286" spans="1:9" ht="31.5" customHeight="1" thickBot="1" x14ac:dyDescent="0.3">
      <c r="A286" s="486"/>
      <c r="B286" s="377"/>
      <c r="C286" s="144" t="s">
        <v>693</v>
      </c>
      <c r="D286" s="205"/>
      <c r="E286" s="205"/>
      <c r="F286" s="367"/>
      <c r="G286" s="367"/>
      <c r="H286" s="367"/>
      <c r="I286" s="364"/>
    </row>
    <row r="287" spans="1:9" x14ac:dyDescent="0.25">
      <c r="A287" s="486"/>
      <c r="B287" s="381" t="s">
        <v>694</v>
      </c>
      <c r="C287" s="146" t="s">
        <v>691</v>
      </c>
      <c r="D287" s="213"/>
      <c r="E287" s="213"/>
      <c r="F287" s="382"/>
      <c r="G287" s="382"/>
      <c r="H287" s="382"/>
      <c r="I287" s="397"/>
    </row>
    <row r="288" spans="1:9" x14ac:dyDescent="0.25">
      <c r="A288" s="486"/>
      <c r="B288" s="376"/>
      <c r="C288" s="153" t="s">
        <v>692</v>
      </c>
      <c r="D288" s="201"/>
      <c r="E288" s="201"/>
      <c r="F288" s="366"/>
      <c r="G288" s="366"/>
      <c r="H288" s="366"/>
      <c r="I288" s="363"/>
    </row>
    <row r="289" spans="1:9" ht="31.5" customHeight="1" thickBot="1" x14ac:dyDescent="0.3">
      <c r="A289" s="486"/>
      <c r="B289" s="377"/>
      <c r="C289" s="144" t="s">
        <v>693</v>
      </c>
      <c r="D289" s="205"/>
      <c r="E289" s="205"/>
      <c r="F289" s="367"/>
      <c r="G289" s="367"/>
      <c r="H289" s="367"/>
      <c r="I289" s="364"/>
    </row>
    <row r="290" spans="1:9" x14ac:dyDescent="0.25">
      <c r="A290" s="486"/>
      <c r="B290" s="381" t="s">
        <v>695</v>
      </c>
      <c r="C290" s="146" t="s">
        <v>486</v>
      </c>
      <c r="D290" s="213"/>
      <c r="E290" s="213"/>
      <c r="F290" s="382"/>
      <c r="G290" s="382"/>
      <c r="H290" s="382"/>
      <c r="I290" s="397"/>
    </row>
    <row r="291" spans="1:9" x14ac:dyDescent="0.25">
      <c r="A291" s="486"/>
      <c r="B291" s="376"/>
      <c r="C291" s="153" t="s">
        <v>696</v>
      </c>
      <c r="D291" s="201"/>
      <c r="E291" s="201"/>
      <c r="F291" s="366"/>
      <c r="G291" s="366"/>
      <c r="H291" s="366"/>
      <c r="I291" s="363"/>
    </row>
    <row r="292" spans="1:9" ht="31.5" customHeight="1" thickBot="1" x14ac:dyDescent="0.3">
      <c r="A292" s="487"/>
      <c r="B292" s="377"/>
      <c r="C292" s="144" t="s">
        <v>697</v>
      </c>
      <c r="D292" s="205"/>
      <c r="E292" s="205"/>
      <c r="F292" s="367"/>
      <c r="G292" s="367"/>
      <c r="H292" s="367"/>
      <c r="I292" s="364"/>
    </row>
    <row r="293" spans="1:9" ht="45" x14ac:dyDescent="0.25">
      <c r="A293" s="485">
        <v>13</v>
      </c>
      <c r="B293" s="134" t="s">
        <v>436</v>
      </c>
      <c r="C293" s="347" t="s">
        <v>445</v>
      </c>
      <c r="D293" s="135" t="s">
        <v>437</v>
      </c>
      <c r="E293" s="135" t="s">
        <v>438</v>
      </c>
      <c r="F293" s="329" t="s">
        <v>439</v>
      </c>
      <c r="G293" s="329" t="s">
        <v>440</v>
      </c>
      <c r="H293" s="329" t="s">
        <v>441</v>
      </c>
      <c r="I293" s="326" t="s">
        <v>442</v>
      </c>
    </row>
    <row r="294" spans="1:9" ht="47.25" x14ac:dyDescent="0.25">
      <c r="A294" s="486"/>
      <c r="B294" s="136" t="s">
        <v>177</v>
      </c>
      <c r="C294" s="348"/>
      <c r="D294" s="137">
        <f>ШТО!D21</f>
        <v>0</v>
      </c>
      <c r="E294" s="212"/>
      <c r="F294" s="330"/>
      <c r="G294" s="330"/>
      <c r="H294" s="330"/>
      <c r="I294" s="327"/>
    </row>
    <row r="295" spans="1:9" ht="15.75" thickBot="1" x14ac:dyDescent="0.3">
      <c r="A295" s="487"/>
      <c r="B295" s="138" t="s">
        <v>444</v>
      </c>
      <c r="C295" s="349"/>
      <c r="D295" s="139" t="s">
        <v>446</v>
      </c>
      <c r="E295" s="139" t="s">
        <v>447</v>
      </c>
      <c r="F295" s="331"/>
      <c r="G295" s="331"/>
      <c r="H295" s="331"/>
      <c r="I295" s="328"/>
    </row>
    <row r="296" spans="1:9" x14ac:dyDescent="0.25">
      <c r="A296" s="488"/>
      <c r="B296" s="381" t="s">
        <v>698</v>
      </c>
      <c r="C296" s="146" t="s">
        <v>699</v>
      </c>
      <c r="D296" s="213"/>
      <c r="E296" s="213"/>
      <c r="F296" s="382"/>
      <c r="G296" s="382"/>
      <c r="H296" s="382"/>
      <c r="I296" s="397"/>
    </row>
    <row r="297" spans="1:9" x14ac:dyDescent="0.25">
      <c r="A297" s="395"/>
      <c r="B297" s="376"/>
      <c r="C297" s="142" t="s">
        <v>700</v>
      </c>
      <c r="D297" s="201"/>
      <c r="E297" s="201"/>
      <c r="F297" s="366"/>
      <c r="G297" s="366"/>
      <c r="H297" s="366"/>
      <c r="I297" s="363"/>
    </row>
    <row r="298" spans="1:9" ht="15.75" thickBot="1" x14ac:dyDescent="0.3">
      <c r="A298" s="395"/>
      <c r="B298" s="377"/>
      <c r="C298" s="144" t="s">
        <v>701</v>
      </c>
      <c r="D298" s="205"/>
      <c r="E298" s="205"/>
      <c r="F298" s="367"/>
      <c r="G298" s="367"/>
      <c r="H298" s="367"/>
      <c r="I298" s="364"/>
    </row>
    <row r="299" spans="1:9" x14ac:dyDescent="0.25">
      <c r="A299" s="395"/>
      <c r="B299" s="381" t="s">
        <v>702</v>
      </c>
      <c r="C299" s="146" t="s">
        <v>459</v>
      </c>
      <c r="D299" s="213"/>
      <c r="E299" s="213"/>
      <c r="F299" s="382"/>
      <c r="G299" s="382"/>
      <c r="H299" s="382"/>
      <c r="I299" s="397"/>
    </row>
    <row r="300" spans="1:9" x14ac:dyDescent="0.25">
      <c r="A300" s="395"/>
      <c r="B300" s="376"/>
      <c r="C300" s="142" t="s">
        <v>594</v>
      </c>
      <c r="D300" s="201"/>
      <c r="E300" s="201"/>
      <c r="F300" s="366"/>
      <c r="G300" s="366"/>
      <c r="H300" s="366"/>
      <c r="I300" s="363"/>
    </row>
    <row r="301" spans="1:9" ht="15.75" thickBot="1" x14ac:dyDescent="0.3">
      <c r="A301" s="395"/>
      <c r="B301" s="377"/>
      <c r="C301" s="144" t="s">
        <v>579</v>
      </c>
      <c r="D301" s="205"/>
      <c r="E301" s="205"/>
      <c r="F301" s="367"/>
      <c r="G301" s="367"/>
      <c r="H301" s="367"/>
      <c r="I301" s="364"/>
    </row>
    <row r="302" spans="1:9" x14ac:dyDescent="0.25">
      <c r="A302" s="395"/>
      <c r="B302" s="381" t="s">
        <v>703</v>
      </c>
      <c r="C302" s="146" t="s">
        <v>486</v>
      </c>
      <c r="D302" s="213"/>
      <c r="E302" s="213"/>
      <c r="F302" s="382"/>
      <c r="G302" s="382"/>
      <c r="H302" s="382"/>
      <c r="I302" s="397"/>
    </row>
    <row r="303" spans="1:9" x14ac:dyDescent="0.25">
      <c r="A303" s="395"/>
      <c r="B303" s="376"/>
      <c r="C303" s="146" t="s">
        <v>696</v>
      </c>
      <c r="D303" s="201"/>
      <c r="E303" s="201"/>
      <c r="F303" s="366"/>
      <c r="G303" s="366"/>
      <c r="H303" s="366"/>
      <c r="I303" s="363"/>
    </row>
    <row r="304" spans="1:9" ht="15.75" thickBot="1" x14ac:dyDescent="0.3">
      <c r="A304" s="395"/>
      <c r="B304" s="377"/>
      <c r="C304" s="144" t="s">
        <v>697</v>
      </c>
      <c r="D304" s="205"/>
      <c r="E304" s="205"/>
      <c r="F304" s="367"/>
      <c r="G304" s="367"/>
      <c r="H304" s="367"/>
      <c r="I304" s="364"/>
    </row>
    <row r="305" spans="1:9" x14ac:dyDescent="0.25">
      <c r="A305" s="395"/>
      <c r="B305" s="381" t="s">
        <v>704</v>
      </c>
      <c r="C305" s="146" t="s">
        <v>486</v>
      </c>
      <c r="D305" s="213"/>
      <c r="E305" s="213"/>
      <c r="F305" s="382"/>
      <c r="G305" s="382"/>
      <c r="H305" s="382"/>
      <c r="I305" s="397"/>
    </row>
    <row r="306" spans="1:9" x14ac:dyDescent="0.25">
      <c r="A306" s="395"/>
      <c r="B306" s="376"/>
      <c r="C306" s="146" t="s">
        <v>696</v>
      </c>
      <c r="D306" s="201"/>
      <c r="E306" s="201"/>
      <c r="F306" s="366"/>
      <c r="G306" s="366"/>
      <c r="H306" s="366"/>
      <c r="I306" s="363"/>
    </row>
    <row r="307" spans="1:9" ht="31.5" customHeight="1" thickBot="1" x14ac:dyDescent="0.3">
      <c r="A307" s="395"/>
      <c r="B307" s="377"/>
      <c r="C307" s="144" t="s">
        <v>697</v>
      </c>
      <c r="D307" s="205"/>
      <c r="E307" s="205"/>
      <c r="F307" s="367"/>
      <c r="G307" s="367"/>
      <c r="H307" s="367"/>
      <c r="I307" s="364"/>
    </row>
    <row r="308" spans="1:9" x14ac:dyDescent="0.25">
      <c r="A308" s="395"/>
      <c r="B308" s="381" t="s">
        <v>705</v>
      </c>
      <c r="C308" s="146" t="s">
        <v>562</v>
      </c>
      <c r="D308" s="213"/>
      <c r="E308" s="213"/>
      <c r="F308" s="382"/>
      <c r="G308" s="382"/>
      <c r="H308" s="382"/>
      <c r="I308" s="397"/>
    </row>
    <row r="309" spans="1:9" ht="30" x14ac:dyDescent="0.25">
      <c r="A309" s="395"/>
      <c r="B309" s="376"/>
      <c r="C309" s="153" t="s">
        <v>563</v>
      </c>
      <c r="D309" s="201"/>
      <c r="E309" s="201"/>
      <c r="F309" s="366"/>
      <c r="G309" s="366"/>
      <c r="H309" s="366"/>
      <c r="I309" s="363"/>
    </row>
    <row r="310" spans="1:9" ht="31.5" customHeight="1" thickBot="1" x14ac:dyDescent="0.3">
      <c r="A310" s="395"/>
      <c r="B310" s="377"/>
      <c r="C310" s="144" t="s">
        <v>661</v>
      </c>
      <c r="D310" s="205"/>
      <c r="E310" s="205"/>
      <c r="F310" s="367"/>
      <c r="G310" s="367"/>
      <c r="H310" s="367"/>
      <c r="I310" s="364"/>
    </row>
    <row r="311" spans="1:9" x14ac:dyDescent="0.25">
      <c r="A311" s="395"/>
      <c r="B311" s="381" t="s">
        <v>706</v>
      </c>
      <c r="C311" s="146" t="s">
        <v>459</v>
      </c>
      <c r="D311" s="213"/>
      <c r="E311" s="213"/>
      <c r="F311" s="382"/>
      <c r="G311" s="382"/>
      <c r="H311" s="382"/>
      <c r="I311" s="397"/>
    </row>
    <row r="312" spans="1:9" x14ac:dyDescent="0.25">
      <c r="A312" s="395"/>
      <c r="B312" s="376"/>
      <c r="C312" s="153" t="s">
        <v>676</v>
      </c>
      <c r="D312" s="201"/>
      <c r="E312" s="201"/>
      <c r="F312" s="366"/>
      <c r="G312" s="366"/>
      <c r="H312" s="366"/>
      <c r="I312" s="363"/>
    </row>
    <row r="313" spans="1:9" ht="31.5" customHeight="1" thickBot="1" x14ac:dyDescent="0.3">
      <c r="A313" s="396"/>
      <c r="B313" s="377"/>
      <c r="C313" s="144" t="s">
        <v>661</v>
      </c>
      <c r="D313" s="205"/>
      <c r="E313" s="205"/>
      <c r="F313" s="367"/>
      <c r="G313" s="367"/>
      <c r="H313" s="367"/>
      <c r="I313" s="364"/>
    </row>
  </sheetData>
  <sheetProtection algorithmName="SHA-512" hashValue="kK2zwCTf34VOsX6FRjfvmJZwl1IcRyTQzZGoKXX0ZYutTy2Voz4Ytt/qp4yk3j0SDUMyPU745X35G1AfsKfY3Q==" saltValue="fRhUFiRpiIYu2dJdsD3f3w==" spinCount="100000" sheet="1" objects="1" scenarios="1"/>
  <mergeCells count="548">
    <mergeCell ref="I257:I259"/>
    <mergeCell ref="F272:F274"/>
    <mergeCell ref="G272:G274"/>
    <mergeCell ref="H272:H274"/>
    <mergeCell ref="I272:I274"/>
    <mergeCell ref="F293:F295"/>
    <mergeCell ref="G293:G295"/>
    <mergeCell ref="H293:H295"/>
    <mergeCell ref="I293:I295"/>
    <mergeCell ref="I266:I268"/>
    <mergeCell ref="I269:I271"/>
    <mergeCell ref="I260:I262"/>
    <mergeCell ref="I263:I265"/>
    <mergeCell ref="I284:I286"/>
    <mergeCell ref="I275:I277"/>
    <mergeCell ref="F284:F286"/>
    <mergeCell ref="I203:I205"/>
    <mergeCell ref="K4:X4"/>
    <mergeCell ref="F14:F16"/>
    <mergeCell ref="G14:G16"/>
    <mergeCell ref="H14:H16"/>
    <mergeCell ref="I14:I16"/>
    <mergeCell ref="G47:G49"/>
    <mergeCell ref="H47:H49"/>
    <mergeCell ref="I47:I49"/>
    <mergeCell ref="I74:I76"/>
    <mergeCell ref="I101:I103"/>
    <mergeCell ref="I122:I124"/>
    <mergeCell ref="I143:I145"/>
    <mergeCell ref="I158:I160"/>
    <mergeCell ref="I179:I181"/>
    <mergeCell ref="H152:H154"/>
    <mergeCell ref="H131:H133"/>
    <mergeCell ref="F113:F115"/>
    <mergeCell ref="G113:G115"/>
    <mergeCell ref="B1:I1"/>
    <mergeCell ref="A2:A4"/>
    <mergeCell ref="F2:F4"/>
    <mergeCell ref="G2:G4"/>
    <mergeCell ref="H2:H4"/>
    <mergeCell ref="I2:I4"/>
    <mergeCell ref="C2:C4"/>
    <mergeCell ref="I8:I10"/>
    <mergeCell ref="B11:B13"/>
    <mergeCell ref="F11:F13"/>
    <mergeCell ref="G11:G13"/>
    <mergeCell ref="H11:H13"/>
    <mergeCell ref="I11:I13"/>
    <mergeCell ref="A5:A34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B14:B16"/>
    <mergeCell ref="B17:B19"/>
    <mergeCell ref="F17:F19"/>
    <mergeCell ref="G17:G19"/>
    <mergeCell ref="H17:H19"/>
    <mergeCell ref="I17:I19"/>
    <mergeCell ref="B20:B22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B26:B28"/>
    <mergeCell ref="F26:F28"/>
    <mergeCell ref="G26:G28"/>
    <mergeCell ref="H26:H28"/>
    <mergeCell ref="I26:I28"/>
    <mergeCell ref="B29:B31"/>
    <mergeCell ref="F29:F31"/>
    <mergeCell ref="G29:G31"/>
    <mergeCell ref="H29:H31"/>
    <mergeCell ref="I29:I31"/>
    <mergeCell ref="B32:B34"/>
    <mergeCell ref="F32:F34"/>
    <mergeCell ref="G32:G34"/>
    <mergeCell ref="H32:H34"/>
    <mergeCell ref="I32:I34"/>
    <mergeCell ref="A35:A37"/>
    <mergeCell ref="F35:F37"/>
    <mergeCell ref="G35:G37"/>
    <mergeCell ref="H35:H37"/>
    <mergeCell ref="I35:I37"/>
    <mergeCell ref="C35:C37"/>
    <mergeCell ref="I41:I43"/>
    <mergeCell ref="B44:B46"/>
    <mergeCell ref="F44:F46"/>
    <mergeCell ref="G44:G46"/>
    <mergeCell ref="H44:H46"/>
    <mergeCell ref="I44:I46"/>
    <mergeCell ref="A38:A58"/>
    <mergeCell ref="B38:B40"/>
    <mergeCell ref="F38:F40"/>
    <mergeCell ref="G38:G40"/>
    <mergeCell ref="H38:H40"/>
    <mergeCell ref="I38:I40"/>
    <mergeCell ref="B41:B43"/>
    <mergeCell ref="F41:F43"/>
    <mergeCell ref="G41:G43"/>
    <mergeCell ref="H41:H43"/>
    <mergeCell ref="B47:B49"/>
    <mergeCell ref="F47:F49"/>
    <mergeCell ref="B50:B52"/>
    <mergeCell ref="F50:F52"/>
    <mergeCell ref="G50:G52"/>
    <mergeCell ref="H50:H52"/>
    <mergeCell ref="I50:I52"/>
    <mergeCell ref="B53:B55"/>
    <mergeCell ref="F53:F55"/>
    <mergeCell ref="G53:G55"/>
    <mergeCell ref="H53:H55"/>
    <mergeCell ref="I53:I55"/>
    <mergeCell ref="B56:B58"/>
    <mergeCell ref="F56:F58"/>
    <mergeCell ref="G56:G58"/>
    <mergeCell ref="H56:H58"/>
    <mergeCell ref="I56:I58"/>
    <mergeCell ref="I62:I64"/>
    <mergeCell ref="B65:B67"/>
    <mergeCell ref="F65:F67"/>
    <mergeCell ref="G65:G67"/>
    <mergeCell ref="H65:H67"/>
    <mergeCell ref="I65:I67"/>
    <mergeCell ref="C59:C61"/>
    <mergeCell ref="A59:A61"/>
    <mergeCell ref="F59:F61"/>
    <mergeCell ref="G59:G61"/>
    <mergeCell ref="H59:H61"/>
    <mergeCell ref="I59:I61"/>
    <mergeCell ref="A62:A85"/>
    <mergeCell ref="B62:B64"/>
    <mergeCell ref="F62:F64"/>
    <mergeCell ref="G62:G64"/>
    <mergeCell ref="H62:H64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I71:I73"/>
    <mergeCell ref="B74:B76"/>
    <mergeCell ref="F74:F76"/>
    <mergeCell ref="G74:G76"/>
    <mergeCell ref="H74:H76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I89:I91"/>
    <mergeCell ref="B92:B94"/>
    <mergeCell ref="F92:F94"/>
    <mergeCell ref="G92:G94"/>
    <mergeCell ref="H92:H94"/>
    <mergeCell ref="I92:I94"/>
    <mergeCell ref="C86:C88"/>
    <mergeCell ref="A86:A88"/>
    <mergeCell ref="F86:F88"/>
    <mergeCell ref="G86:G88"/>
    <mergeCell ref="H86:H88"/>
    <mergeCell ref="I86:I88"/>
    <mergeCell ref="A89:A115"/>
    <mergeCell ref="B89:B91"/>
    <mergeCell ref="F89:F91"/>
    <mergeCell ref="G89:G91"/>
    <mergeCell ref="H89:H91"/>
    <mergeCell ref="B95:B97"/>
    <mergeCell ref="F95:F97"/>
    <mergeCell ref="G95:G97"/>
    <mergeCell ref="H95:H97"/>
    <mergeCell ref="I95:I97"/>
    <mergeCell ref="B98:B100"/>
    <mergeCell ref="F98:F100"/>
    <mergeCell ref="G98:G100"/>
    <mergeCell ref="H98:H100"/>
    <mergeCell ref="I98:I100"/>
    <mergeCell ref="B101:B103"/>
    <mergeCell ref="F101:F103"/>
    <mergeCell ref="G101:G103"/>
    <mergeCell ref="H101:H103"/>
    <mergeCell ref="B104:B106"/>
    <mergeCell ref="F104:F106"/>
    <mergeCell ref="G104:G106"/>
    <mergeCell ref="H104:H106"/>
    <mergeCell ref="I104:I106"/>
    <mergeCell ref="H113:H115"/>
    <mergeCell ref="I113:I115"/>
    <mergeCell ref="A116:A118"/>
    <mergeCell ref="F116:F118"/>
    <mergeCell ref="G116:G118"/>
    <mergeCell ref="H116:H118"/>
    <mergeCell ref="I116:I118"/>
    <mergeCell ref="B107:B109"/>
    <mergeCell ref="F107:F109"/>
    <mergeCell ref="G107:G109"/>
    <mergeCell ref="H107:H109"/>
    <mergeCell ref="I107:I109"/>
    <mergeCell ref="B110:B112"/>
    <mergeCell ref="F110:F112"/>
    <mergeCell ref="G110:G112"/>
    <mergeCell ref="H110:H112"/>
    <mergeCell ref="I110:I112"/>
    <mergeCell ref="C116:C118"/>
    <mergeCell ref="B113:B115"/>
    <mergeCell ref="B125:B127"/>
    <mergeCell ref="F125:F127"/>
    <mergeCell ref="G125:G127"/>
    <mergeCell ref="H125:H127"/>
    <mergeCell ref="I125:I127"/>
    <mergeCell ref="A119:A136"/>
    <mergeCell ref="B119:B121"/>
    <mergeCell ref="F119:F121"/>
    <mergeCell ref="G119:G121"/>
    <mergeCell ref="H119:H121"/>
    <mergeCell ref="I119:I121"/>
    <mergeCell ref="B122:B124"/>
    <mergeCell ref="F122:F124"/>
    <mergeCell ref="G122:G124"/>
    <mergeCell ref="H122:H124"/>
    <mergeCell ref="B128:B130"/>
    <mergeCell ref="F128:F130"/>
    <mergeCell ref="G128:G130"/>
    <mergeCell ref="H128:H130"/>
    <mergeCell ref="I128:I130"/>
    <mergeCell ref="B131:B133"/>
    <mergeCell ref="F131:F133"/>
    <mergeCell ref="G131:G133"/>
    <mergeCell ref="I131:I133"/>
    <mergeCell ref="B134:B136"/>
    <mergeCell ref="F134:F136"/>
    <mergeCell ref="G134:G136"/>
    <mergeCell ref="H134:H136"/>
    <mergeCell ref="I134:I136"/>
    <mergeCell ref="A137:A139"/>
    <mergeCell ref="F137:F139"/>
    <mergeCell ref="G137:G139"/>
    <mergeCell ref="H137:H139"/>
    <mergeCell ref="I137:I139"/>
    <mergeCell ref="C137:C139"/>
    <mergeCell ref="B146:B148"/>
    <mergeCell ref="F146:F148"/>
    <mergeCell ref="G146:G148"/>
    <mergeCell ref="H146:H148"/>
    <mergeCell ref="I146:I148"/>
    <mergeCell ref="A140:A154"/>
    <mergeCell ref="B140:B142"/>
    <mergeCell ref="F140:F142"/>
    <mergeCell ref="G140:G142"/>
    <mergeCell ref="H140:H142"/>
    <mergeCell ref="I140:I142"/>
    <mergeCell ref="B143:B145"/>
    <mergeCell ref="F143:F145"/>
    <mergeCell ref="G143:G145"/>
    <mergeCell ref="H143:H145"/>
    <mergeCell ref="B149:B151"/>
    <mergeCell ref="F149:F151"/>
    <mergeCell ref="G149:G151"/>
    <mergeCell ref="H149:H151"/>
    <mergeCell ref="I149:I151"/>
    <mergeCell ref="B152:B154"/>
    <mergeCell ref="F152:F154"/>
    <mergeCell ref="G152:G154"/>
    <mergeCell ref="I152:I154"/>
    <mergeCell ref="B161:B163"/>
    <mergeCell ref="F161:F163"/>
    <mergeCell ref="G161:G163"/>
    <mergeCell ref="H161:H163"/>
    <mergeCell ref="I161:I163"/>
    <mergeCell ref="A155:A157"/>
    <mergeCell ref="F155:F157"/>
    <mergeCell ref="G155:G157"/>
    <mergeCell ref="H155:H157"/>
    <mergeCell ref="I155:I157"/>
    <mergeCell ref="A158:A172"/>
    <mergeCell ref="B158:B160"/>
    <mergeCell ref="F158:F160"/>
    <mergeCell ref="G158:G160"/>
    <mergeCell ref="H158:H160"/>
    <mergeCell ref="B170:B172"/>
    <mergeCell ref="F170:F172"/>
    <mergeCell ref="G170:G172"/>
    <mergeCell ref="H170:H172"/>
    <mergeCell ref="I170:I172"/>
    <mergeCell ref="C155:C157"/>
    <mergeCell ref="A173:A175"/>
    <mergeCell ref="C173:C175"/>
    <mergeCell ref="B164:B166"/>
    <mergeCell ref="F164:F166"/>
    <mergeCell ref="G164:G166"/>
    <mergeCell ref="H164:H166"/>
    <mergeCell ref="I164:I166"/>
    <mergeCell ref="B167:B169"/>
    <mergeCell ref="F167:F169"/>
    <mergeCell ref="G167:G169"/>
    <mergeCell ref="H167:H169"/>
    <mergeCell ref="I167:I169"/>
    <mergeCell ref="F173:F175"/>
    <mergeCell ref="G173:G175"/>
    <mergeCell ref="H173:H175"/>
    <mergeCell ref="I173:I175"/>
    <mergeCell ref="B182:B184"/>
    <mergeCell ref="F182:F184"/>
    <mergeCell ref="G182:G184"/>
    <mergeCell ref="H182:H184"/>
    <mergeCell ref="I182:I184"/>
    <mergeCell ref="A176:A202"/>
    <mergeCell ref="B176:B178"/>
    <mergeCell ref="F176:F178"/>
    <mergeCell ref="G176:G178"/>
    <mergeCell ref="H176:H178"/>
    <mergeCell ref="I176:I178"/>
    <mergeCell ref="B179:B181"/>
    <mergeCell ref="F179:F181"/>
    <mergeCell ref="G179:G181"/>
    <mergeCell ref="H179:H181"/>
    <mergeCell ref="B185:B187"/>
    <mergeCell ref="F185:F187"/>
    <mergeCell ref="G185:G187"/>
    <mergeCell ref="H185:H187"/>
    <mergeCell ref="I185:I187"/>
    <mergeCell ref="B188:B190"/>
    <mergeCell ref="F188:F190"/>
    <mergeCell ref="G188:G190"/>
    <mergeCell ref="I197:I199"/>
    <mergeCell ref="B200:B202"/>
    <mergeCell ref="F200:F202"/>
    <mergeCell ref="G200:G202"/>
    <mergeCell ref="H200:H202"/>
    <mergeCell ref="I200:I202"/>
    <mergeCell ref="H188:H190"/>
    <mergeCell ref="I188:I190"/>
    <mergeCell ref="B191:B193"/>
    <mergeCell ref="F191:F193"/>
    <mergeCell ref="G191:G193"/>
    <mergeCell ref="H191:H193"/>
    <mergeCell ref="I191:I193"/>
    <mergeCell ref="B194:B196"/>
    <mergeCell ref="F194:F196"/>
    <mergeCell ref="G194:G196"/>
    <mergeCell ref="H194:H196"/>
    <mergeCell ref="I194:I196"/>
    <mergeCell ref="B197:B199"/>
    <mergeCell ref="F197:F199"/>
    <mergeCell ref="G197:G199"/>
    <mergeCell ref="H197:H199"/>
    <mergeCell ref="A203:A205"/>
    <mergeCell ref="A206:A232"/>
    <mergeCell ref="B206:B208"/>
    <mergeCell ref="F206:F208"/>
    <mergeCell ref="G206:G208"/>
    <mergeCell ref="H206:H208"/>
    <mergeCell ref="B212:B214"/>
    <mergeCell ref="F212:F214"/>
    <mergeCell ref="G212:G214"/>
    <mergeCell ref="H212:H214"/>
    <mergeCell ref="B218:B220"/>
    <mergeCell ref="F218:F220"/>
    <mergeCell ref="G218:G220"/>
    <mergeCell ref="H218:H220"/>
    <mergeCell ref="F203:F205"/>
    <mergeCell ref="G203:G205"/>
    <mergeCell ref="H203:H205"/>
    <mergeCell ref="I212:I214"/>
    <mergeCell ref="B215:B217"/>
    <mergeCell ref="F215:F217"/>
    <mergeCell ref="G215:G217"/>
    <mergeCell ref="H215:H217"/>
    <mergeCell ref="I215:I217"/>
    <mergeCell ref="I206:I208"/>
    <mergeCell ref="B209:B211"/>
    <mergeCell ref="F209:F211"/>
    <mergeCell ref="G209:G211"/>
    <mergeCell ref="H209:H211"/>
    <mergeCell ref="I209:I211"/>
    <mergeCell ref="I218:I220"/>
    <mergeCell ref="B221:B223"/>
    <mergeCell ref="F221:F223"/>
    <mergeCell ref="G221:G223"/>
    <mergeCell ref="H221:H223"/>
    <mergeCell ref="I221:I223"/>
    <mergeCell ref="B230:B232"/>
    <mergeCell ref="F230:F232"/>
    <mergeCell ref="G230:G232"/>
    <mergeCell ref="H230:H232"/>
    <mergeCell ref="I230:I232"/>
    <mergeCell ref="A233:A235"/>
    <mergeCell ref="B224:B226"/>
    <mergeCell ref="F224:F226"/>
    <mergeCell ref="G224:G226"/>
    <mergeCell ref="H224:H226"/>
    <mergeCell ref="I224:I226"/>
    <mergeCell ref="B227:B229"/>
    <mergeCell ref="F227:F229"/>
    <mergeCell ref="G227:G229"/>
    <mergeCell ref="H227:H229"/>
    <mergeCell ref="I227:I229"/>
    <mergeCell ref="F233:F235"/>
    <mergeCell ref="G233:G235"/>
    <mergeCell ref="H233:H235"/>
    <mergeCell ref="I233:I235"/>
    <mergeCell ref="I239:I241"/>
    <mergeCell ref="B242:B244"/>
    <mergeCell ref="F242:F244"/>
    <mergeCell ref="G242:G244"/>
    <mergeCell ref="H242:H244"/>
    <mergeCell ref="I242:I244"/>
    <mergeCell ref="A236:A256"/>
    <mergeCell ref="B236:B238"/>
    <mergeCell ref="F236:F238"/>
    <mergeCell ref="G236:G238"/>
    <mergeCell ref="H236:H238"/>
    <mergeCell ref="I236:I238"/>
    <mergeCell ref="B239:B241"/>
    <mergeCell ref="F239:F241"/>
    <mergeCell ref="G239:G241"/>
    <mergeCell ref="H239:H241"/>
    <mergeCell ref="B245:B247"/>
    <mergeCell ref="F245:F247"/>
    <mergeCell ref="G245:G247"/>
    <mergeCell ref="H245:H247"/>
    <mergeCell ref="I245:I247"/>
    <mergeCell ref="B248:B250"/>
    <mergeCell ref="F248:F250"/>
    <mergeCell ref="G248:G250"/>
    <mergeCell ref="B251:B253"/>
    <mergeCell ref="F251:F253"/>
    <mergeCell ref="G251:G253"/>
    <mergeCell ref="H251:H253"/>
    <mergeCell ref="I251:I253"/>
    <mergeCell ref="B254:B256"/>
    <mergeCell ref="F254:F256"/>
    <mergeCell ref="G254:G256"/>
    <mergeCell ref="H254:H256"/>
    <mergeCell ref="I254:I256"/>
    <mergeCell ref="A257:A259"/>
    <mergeCell ref="A260:A271"/>
    <mergeCell ref="B260:B262"/>
    <mergeCell ref="F260:F262"/>
    <mergeCell ref="G260:G262"/>
    <mergeCell ref="H260:H262"/>
    <mergeCell ref="B266:B268"/>
    <mergeCell ref="F266:F268"/>
    <mergeCell ref="G266:G268"/>
    <mergeCell ref="H266:H268"/>
    <mergeCell ref="F257:F259"/>
    <mergeCell ref="G257:G259"/>
    <mergeCell ref="H257:H259"/>
    <mergeCell ref="B269:B271"/>
    <mergeCell ref="F269:F271"/>
    <mergeCell ref="G269:G271"/>
    <mergeCell ref="H269:H271"/>
    <mergeCell ref="B263:B265"/>
    <mergeCell ref="F263:F265"/>
    <mergeCell ref="G263:G265"/>
    <mergeCell ref="H263:H265"/>
    <mergeCell ref="B278:B280"/>
    <mergeCell ref="F278:F280"/>
    <mergeCell ref="G278:G280"/>
    <mergeCell ref="H278:H280"/>
    <mergeCell ref="I278:I280"/>
    <mergeCell ref="A272:A274"/>
    <mergeCell ref="A275:A292"/>
    <mergeCell ref="B275:B277"/>
    <mergeCell ref="F275:F277"/>
    <mergeCell ref="G275:G277"/>
    <mergeCell ref="H275:H277"/>
    <mergeCell ref="B281:B283"/>
    <mergeCell ref="F281:F283"/>
    <mergeCell ref="G281:G283"/>
    <mergeCell ref="H281:H283"/>
    <mergeCell ref="B287:B289"/>
    <mergeCell ref="F287:F289"/>
    <mergeCell ref="G287:G289"/>
    <mergeCell ref="H287:H289"/>
    <mergeCell ref="B290:B292"/>
    <mergeCell ref="B284:B286"/>
    <mergeCell ref="G284:G286"/>
    <mergeCell ref="H284:H286"/>
    <mergeCell ref="I281:I283"/>
    <mergeCell ref="A293:A295"/>
    <mergeCell ref="A296:A313"/>
    <mergeCell ref="B296:B298"/>
    <mergeCell ref="F296:F298"/>
    <mergeCell ref="G296:G298"/>
    <mergeCell ref="H296:H298"/>
    <mergeCell ref="B302:B304"/>
    <mergeCell ref="F302:F304"/>
    <mergeCell ref="G302:G304"/>
    <mergeCell ref="H302:H304"/>
    <mergeCell ref="B305:B307"/>
    <mergeCell ref="F305:F307"/>
    <mergeCell ref="G305:G307"/>
    <mergeCell ref="H305:H307"/>
    <mergeCell ref="B299:B301"/>
    <mergeCell ref="B311:B313"/>
    <mergeCell ref="F311:F313"/>
    <mergeCell ref="G311:G313"/>
    <mergeCell ref="H311:H313"/>
    <mergeCell ref="B308:B310"/>
    <mergeCell ref="I311:I313"/>
    <mergeCell ref="C203:C205"/>
    <mergeCell ref="C233:C235"/>
    <mergeCell ref="C257:C259"/>
    <mergeCell ref="C272:C274"/>
    <mergeCell ref="C293:C295"/>
    <mergeCell ref="F299:F301"/>
    <mergeCell ref="G299:G301"/>
    <mergeCell ref="H299:H301"/>
    <mergeCell ref="I299:I301"/>
    <mergeCell ref="F308:F310"/>
    <mergeCell ref="G308:G310"/>
    <mergeCell ref="H308:H310"/>
    <mergeCell ref="I308:I310"/>
    <mergeCell ref="I287:I289"/>
    <mergeCell ref="F290:F292"/>
    <mergeCell ref="G290:G292"/>
    <mergeCell ref="H290:H292"/>
    <mergeCell ref="I290:I292"/>
    <mergeCell ref="I302:I304"/>
    <mergeCell ref="I305:I307"/>
    <mergeCell ref="I296:I298"/>
    <mergeCell ref="I248:I250"/>
    <mergeCell ref="H248:H250"/>
  </mergeCells>
  <pageMargins left="0.7" right="0.7" top="0.75" bottom="0.75" header="0.3" footer="0.3"/>
  <pageSetup paperSize="9" orientation="portrait" horizontalDpi="4294967292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F36"/>
  <sheetViews>
    <sheetView workbookViewId="0">
      <selection activeCell="D1" sqref="D1:D26"/>
    </sheetView>
  </sheetViews>
  <sheetFormatPr defaultRowHeight="15" x14ac:dyDescent="0.25"/>
  <cols>
    <col min="1" max="1" width="80.140625" customWidth="1"/>
    <col min="2" max="2" width="69.85546875" customWidth="1"/>
    <col min="3" max="3" width="15.5703125" customWidth="1"/>
    <col min="4" max="4" width="18" customWidth="1"/>
    <col min="6" max="6" width="65.28515625" customWidth="1"/>
  </cols>
  <sheetData>
    <row r="1" spans="1:6" ht="15.75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20.25" x14ac:dyDescent="0.25">
      <c r="A2" s="503" t="s">
        <v>181</v>
      </c>
      <c r="B2" s="504"/>
      <c r="C2" s="505"/>
      <c r="D2" s="266"/>
      <c r="F2" s="25"/>
    </row>
    <row r="3" spans="1:6" ht="21" thickBot="1" x14ac:dyDescent="0.3">
      <c r="A3" s="475" t="s">
        <v>182</v>
      </c>
      <c r="B3" s="476"/>
      <c r="C3" s="477"/>
      <c r="D3" s="266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304"/>
      <c r="F4" s="25"/>
    </row>
    <row r="5" spans="1:6" x14ac:dyDescent="0.25">
      <c r="A5" s="506" t="s">
        <v>195</v>
      </c>
      <c r="B5" s="3" t="s">
        <v>29</v>
      </c>
      <c r="C5" s="8">
        <v>0</v>
      </c>
      <c r="D5" s="303"/>
      <c r="F5" s="25"/>
    </row>
    <row r="6" spans="1:6" ht="15.75" thickBot="1" x14ac:dyDescent="0.3">
      <c r="A6" s="507"/>
      <c r="B6" s="7" t="s">
        <v>30</v>
      </c>
      <c r="C6" s="9">
        <v>3</v>
      </c>
      <c r="D6" s="302"/>
      <c r="F6" s="25"/>
    </row>
    <row r="7" spans="1:6" x14ac:dyDescent="0.25">
      <c r="A7" s="263" t="s">
        <v>1284</v>
      </c>
      <c r="B7" s="3" t="s">
        <v>29</v>
      </c>
      <c r="C7" s="8">
        <v>0</v>
      </c>
      <c r="D7" s="303"/>
      <c r="F7" s="26" t="s">
        <v>363</v>
      </c>
    </row>
    <row r="8" spans="1:6" ht="15.75" thickBot="1" x14ac:dyDescent="0.3">
      <c r="A8" s="264"/>
      <c r="B8" s="7" t="s">
        <v>30</v>
      </c>
      <c r="C8" s="9">
        <v>1</v>
      </c>
      <c r="D8" s="302"/>
      <c r="F8" s="25"/>
    </row>
    <row r="9" spans="1:6" x14ac:dyDescent="0.25">
      <c r="A9" s="263" t="s">
        <v>185</v>
      </c>
      <c r="B9" s="3" t="s">
        <v>29</v>
      </c>
      <c r="C9" s="8">
        <v>0</v>
      </c>
      <c r="D9" s="303"/>
      <c r="F9" s="26" t="s">
        <v>364</v>
      </c>
    </row>
    <row r="10" spans="1:6" ht="15.75" thickBot="1" x14ac:dyDescent="0.3">
      <c r="A10" s="270"/>
      <c r="B10" s="5" t="s">
        <v>30</v>
      </c>
      <c r="C10" s="11">
        <v>1</v>
      </c>
      <c r="D10" s="302"/>
      <c r="F10" s="25"/>
    </row>
    <row r="11" spans="1:6" x14ac:dyDescent="0.25">
      <c r="A11" s="436" t="s">
        <v>1278</v>
      </c>
      <c r="B11" s="38" t="s">
        <v>29</v>
      </c>
      <c r="C11" s="39">
        <v>0</v>
      </c>
      <c r="D11" s="303"/>
      <c r="F11" s="26" t="s">
        <v>367</v>
      </c>
    </row>
    <row r="12" spans="1:6" ht="15.75" thickBot="1" x14ac:dyDescent="0.3">
      <c r="A12" s="270"/>
      <c r="B12" s="5" t="s">
        <v>30</v>
      </c>
      <c r="C12" s="11">
        <v>1</v>
      </c>
      <c r="D12" s="302"/>
      <c r="F12" s="25"/>
    </row>
    <row r="13" spans="1:6" ht="22.5" x14ac:dyDescent="0.25">
      <c r="A13" s="436" t="s">
        <v>1285</v>
      </c>
      <c r="B13" s="38" t="s">
        <v>29</v>
      </c>
      <c r="C13" s="39">
        <v>0</v>
      </c>
      <c r="D13" s="303"/>
      <c r="F13" s="26" t="s">
        <v>368</v>
      </c>
    </row>
    <row r="14" spans="1:6" ht="54.75" customHeight="1" thickBot="1" x14ac:dyDescent="0.3">
      <c r="A14" s="270"/>
      <c r="B14" s="5" t="s">
        <v>30</v>
      </c>
      <c r="C14" s="11">
        <v>1</v>
      </c>
      <c r="D14" s="302"/>
      <c r="F14" s="25"/>
    </row>
    <row r="15" spans="1:6" x14ac:dyDescent="0.25">
      <c r="A15" s="436" t="s">
        <v>186</v>
      </c>
      <c r="B15" s="38" t="s">
        <v>105</v>
      </c>
      <c r="C15" s="39">
        <v>0</v>
      </c>
      <c r="D15" s="303"/>
      <c r="F15" s="26" t="s">
        <v>365</v>
      </c>
    </row>
    <row r="16" spans="1:6" ht="30" x14ac:dyDescent="0.25">
      <c r="A16" s="305"/>
      <c r="B16" s="2" t="s">
        <v>187</v>
      </c>
      <c r="C16" s="10">
        <v>1</v>
      </c>
      <c r="D16" s="301"/>
      <c r="F16" s="25"/>
    </row>
    <row r="17" spans="1:6" ht="30" x14ac:dyDescent="0.25">
      <c r="A17" s="305"/>
      <c r="B17" s="2" t="s">
        <v>188</v>
      </c>
      <c r="C17" s="10">
        <v>2</v>
      </c>
      <c r="D17" s="301"/>
      <c r="F17" s="25"/>
    </row>
    <row r="18" spans="1:6" ht="45.75" thickBot="1" x14ac:dyDescent="0.3">
      <c r="A18" s="306"/>
      <c r="B18" s="7" t="s">
        <v>189</v>
      </c>
      <c r="C18" s="9">
        <v>3</v>
      </c>
      <c r="D18" s="302"/>
      <c r="F18" s="25"/>
    </row>
    <row r="19" spans="1:6" x14ac:dyDescent="0.25">
      <c r="A19" s="263" t="s">
        <v>190</v>
      </c>
      <c r="B19" s="3" t="s">
        <v>54</v>
      </c>
      <c r="C19" s="8">
        <v>0</v>
      </c>
      <c r="D19" s="303"/>
      <c r="F19" s="26" t="s">
        <v>366</v>
      </c>
    </row>
    <row r="20" spans="1:6" ht="30.75" thickBot="1" x14ac:dyDescent="0.3">
      <c r="A20" s="264"/>
      <c r="B20" s="7" t="s">
        <v>191</v>
      </c>
      <c r="C20" s="9">
        <v>1</v>
      </c>
      <c r="D20" s="302"/>
      <c r="F20" s="25"/>
    </row>
    <row r="21" spans="1:6" x14ac:dyDescent="0.25">
      <c r="A21" s="263" t="s">
        <v>183</v>
      </c>
      <c r="B21" s="3" t="s">
        <v>192</v>
      </c>
      <c r="C21" s="8">
        <v>0</v>
      </c>
      <c r="D21" s="303"/>
      <c r="F21" s="25"/>
    </row>
    <row r="22" spans="1:6" x14ac:dyDescent="0.25">
      <c r="A22" s="269"/>
      <c r="B22" s="2" t="s">
        <v>193</v>
      </c>
      <c r="C22" s="10">
        <v>1</v>
      </c>
      <c r="D22" s="301"/>
      <c r="F22" s="25"/>
    </row>
    <row r="23" spans="1:6" x14ac:dyDescent="0.25">
      <c r="A23" s="269"/>
      <c r="B23" s="2" t="s">
        <v>194</v>
      </c>
      <c r="C23" s="10">
        <v>2</v>
      </c>
      <c r="D23" s="301"/>
      <c r="F23" s="25"/>
    </row>
    <row r="24" spans="1:6" ht="30.75" thickBot="1" x14ac:dyDescent="0.3">
      <c r="A24" s="264"/>
      <c r="B24" s="7" t="s">
        <v>184</v>
      </c>
      <c r="C24" s="9">
        <v>3</v>
      </c>
      <c r="D24" s="302"/>
      <c r="F24" s="25"/>
    </row>
    <row r="25" spans="1:6" x14ac:dyDescent="0.25">
      <c r="A25" s="263" t="s">
        <v>196</v>
      </c>
      <c r="B25" s="3" t="s">
        <v>54</v>
      </c>
      <c r="C25" s="8">
        <v>0</v>
      </c>
      <c r="D25" s="303"/>
      <c r="F25" s="26" t="s">
        <v>369</v>
      </c>
    </row>
    <row r="26" spans="1:6" ht="23.25" thickBot="1" x14ac:dyDescent="0.3">
      <c r="A26" s="285"/>
      <c r="B26" s="5" t="s">
        <v>58</v>
      </c>
      <c r="C26" s="11">
        <v>1</v>
      </c>
      <c r="D26" s="302"/>
      <c r="F26" s="26" t="s">
        <v>380</v>
      </c>
    </row>
    <row r="27" spans="1:6" ht="15.75" thickBot="1" x14ac:dyDescent="0.3">
      <c r="A27" s="59"/>
      <c r="B27" s="60" t="s">
        <v>23</v>
      </c>
      <c r="C27" s="61">
        <f>C6+C8+C10+C12+C14+C18+C20+C24+C26</f>
        <v>15</v>
      </c>
      <c r="D27" s="61">
        <f>IF(OR(D5=0,D7=0,D9=0,),0,SUM(D5:D25))</f>
        <v>0</v>
      </c>
    </row>
    <row r="28" spans="1:6" x14ac:dyDescent="0.25">
      <c r="A28" s="37"/>
    </row>
    <row r="29" spans="1:6" x14ac:dyDescent="0.25">
      <c r="A29" s="37"/>
    </row>
    <row r="30" spans="1:6" x14ac:dyDescent="0.25">
      <c r="A30" s="37"/>
    </row>
    <row r="31" spans="1:6" x14ac:dyDescent="0.25">
      <c r="A31" s="37"/>
    </row>
    <row r="32" spans="1:6" x14ac:dyDescent="0.25">
      <c r="A32" s="37"/>
    </row>
    <row r="33" spans="1:1" x14ac:dyDescent="0.25">
      <c r="A33" s="37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sheetProtection algorithmName="SHA-512" hashValue="26eSOZ/piv72NMYWGn1KDFLoyb0CtkJD7FLOUG/nW0T6kLmJSjf9rtYTbQTF5Q06LmTg4sf6JGDh3kRe1Yedsw==" saltValue="WndQNWcEwSnDvSBMr/h8lw==" spinCount="100000" sheet="1" objects="1" scenarios="1"/>
  <protectedRanges>
    <protectedRange sqref="D1:D26" name="Диапазон1"/>
  </protectedRanges>
  <mergeCells count="22">
    <mergeCell ref="D13:D14"/>
    <mergeCell ref="D15:D18"/>
    <mergeCell ref="D19:D20"/>
    <mergeCell ref="D21:D24"/>
    <mergeCell ref="D25:D26"/>
    <mergeCell ref="D1:D4"/>
    <mergeCell ref="D5:D6"/>
    <mergeCell ref="D7:D8"/>
    <mergeCell ref="D9:D10"/>
    <mergeCell ref="D11:D12"/>
    <mergeCell ref="A13:A14"/>
    <mergeCell ref="A15:A18"/>
    <mergeCell ref="A19:A20"/>
    <mergeCell ref="A25:A26"/>
    <mergeCell ref="A21:A24"/>
    <mergeCell ref="A9:A10"/>
    <mergeCell ref="A11:A12"/>
    <mergeCell ref="A1:C1"/>
    <mergeCell ref="A2:C2"/>
    <mergeCell ref="A3:C3"/>
    <mergeCell ref="A5:A6"/>
    <mergeCell ref="A7:A8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59999389629810485"/>
  </sheetPr>
  <dimension ref="A1:F19"/>
  <sheetViews>
    <sheetView workbookViewId="0">
      <selection activeCell="A15" sqref="A15:A16"/>
    </sheetView>
  </sheetViews>
  <sheetFormatPr defaultRowHeight="15" x14ac:dyDescent="0.25"/>
  <cols>
    <col min="1" max="1" width="72.7109375" customWidth="1"/>
    <col min="2" max="2" width="62.140625" customWidth="1"/>
    <col min="3" max="3" width="14.5703125" customWidth="1"/>
    <col min="4" max="4" width="18.42578125" customWidth="1"/>
    <col min="6" max="6" width="67.85546875" customWidth="1"/>
  </cols>
  <sheetData>
    <row r="1" spans="1:6" ht="15.75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18.75" x14ac:dyDescent="0.25">
      <c r="A2" s="308" t="s">
        <v>181</v>
      </c>
      <c r="B2" s="309"/>
      <c r="C2" s="310"/>
      <c r="D2" s="266"/>
      <c r="F2" s="25"/>
    </row>
    <row r="3" spans="1:6" ht="19.5" thickBot="1" x14ac:dyDescent="0.3">
      <c r="A3" s="508" t="s">
        <v>197</v>
      </c>
      <c r="B3" s="509"/>
      <c r="C3" s="510"/>
      <c r="D3" s="266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304"/>
      <c r="F4" s="25"/>
    </row>
    <row r="5" spans="1:6" x14ac:dyDescent="0.25">
      <c r="A5" s="298" t="s">
        <v>1279</v>
      </c>
      <c r="B5" s="3" t="s">
        <v>54</v>
      </c>
      <c r="C5" s="8">
        <v>0</v>
      </c>
      <c r="D5" s="303"/>
      <c r="F5" s="26" t="s">
        <v>370</v>
      </c>
    </row>
    <row r="6" spans="1:6" ht="24.75" customHeight="1" thickBot="1" x14ac:dyDescent="0.3">
      <c r="A6" s="482"/>
      <c r="B6" s="7" t="s">
        <v>58</v>
      </c>
      <c r="C6" s="9">
        <v>1</v>
      </c>
      <c r="D6" s="302"/>
      <c r="F6" s="25"/>
    </row>
    <row r="7" spans="1:6" x14ac:dyDescent="0.25">
      <c r="A7" s="298" t="s">
        <v>201</v>
      </c>
      <c r="B7" s="3" t="s">
        <v>54</v>
      </c>
      <c r="C7" s="8">
        <v>0</v>
      </c>
      <c r="D7" s="303"/>
      <c r="F7" s="26" t="s">
        <v>371</v>
      </c>
    </row>
    <row r="8" spans="1:6" ht="33" customHeight="1" thickBot="1" x14ac:dyDescent="0.3">
      <c r="A8" s="482"/>
      <c r="B8" s="7" t="s">
        <v>58</v>
      </c>
      <c r="C8" s="9">
        <v>1</v>
      </c>
      <c r="D8" s="302"/>
      <c r="F8" s="25"/>
    </row>
    <row r="9" spans="1:6" x14ac:dyDescent="0.25">
      <c r="A9" s="298" t="s">
        <v>203</v>
      </c>
      <c r="B9" s="3" t="s">
        <v>54</v>
      </c>
      <c r="C9" s="8">
        <v>0</v>
      </c>
      <c r="D9" s="303"/>
      <c r="F9" s="26" t="s">
        <v>374</v>
      </c>
    </row>
    <row r="10" spans="1:6" ht="39" customHeight="1" thickBot="1" x14ac:dyDescent="0.3">
      <c r="A10" s="482"/>
      <c r="B10" s="7" t="s">
        <v>58</v>
      </c>
      <c r="C10" s="9">
        <v>1</v>
      </c>
      <c r="D10" s="302"/>
      <c r="F10" s="25"/>
    </row>
    <row r="11" spans="1:6" x14ac:dyDescent="0.25">
      <c r="A11" s="298" t="s">
        <v>1277</v>
      </c>
      <c r="B11" s="3" t="s">
        <v>54</v>
      </c>
      <c r="C11" s="8">
        <v>0</v>
      </c>
      <c r="D11" s="303"/>
      <c r="F11" s="26" t="s">
        <v>373</v>
      </c>
    </row>
    <row r="12" spans="1:6" ht="39" customHeight="1" thickBot="1" x14ac:dyDescent="0.3">
      <c r="A12" s="482"/>
      <c r="B12" s="7" t="s">
        <v>198</v>
      </c>
      <c r="C12" s="9">
        <v>1</v>
      </c>
      <c r="D12" s="302"/>
      <c r="F12" s="25"/>
    </row>
    <row r="13" spans="1:6" ht="24" customHeight="1" x14ac:dyDescent="0.25">
      <c r="A13" s="298" t="s">
        <v>204</v>
      </c>
      <c r="B13" s="3" t="s">
        <v>54</v>
      </c>
      <c r="C13" s="8">
        <v>0</v>
      </c>
      <c r="D13" s="303"/>
      <c r="F13" s="26" t="s">
        <v>372</v>
      </c>
    </row>
    <row r="14" spans="1:6" ht="36.75" customHeight="1" thickBot="1" x14ac:dyDescent="0.3">
      <c r="A14" s="482"/>
      <c r="B14" s="7" t="s">
        <v>58</v>
      </c>
      <c r="C14" s="9">
        <v>1</v>
      </c>
      <c r="D14" s="302"/>
      <c r="F14" s="25"/>
    </row>
    <row r="15" spans="1:6" x14ac:dyDescent="0.25">
      <c r="A15" s="298" t="s">
        <v>1318</v>
      </c>
      <c r="B15" s="3" t="s">
        <v>199</v>
      </c>
      <c r="C15" s="8">
        <v>0</v>
      </c>
      <c r="D15" s="303"/>
      <c r="F15" s="25"/>
    </row>
    <row r="16" spans="1:6" ht="38.25" customHeight="1" thickBot="1" x14ac:dyDescent="0.3">
      <c r="A16" s="482"/>
      <c r="B16" s="7" t="s">
        <v>200</v>
      </c>
      <c r="C16" s="9">
        <v>1</v>
      </c>
      <c r="D16" s="302"/>
      <c r="F16" s="25"/>
    </row>
    <row r="17" spans="1:6" x14ac:dyDescent="0.25">
      <c r="A17" s="298" t="s">
        <v>202</v>
      </c>
      <c r="B17" s="3" t="s">
        <v>54</v>
      </c>
      <c r="C17" s="8">
        <v>0</v>
      </c>
      <c r="D17" s="303"/>
      <c r="F17" s="25"/>
    </row>
    <row r="18" spans="1:6" ht="15.75" thickBot="1" x14ac:dyDescent="0.3">
      <c r="A18" s="481"/>
      <c r="B18" s="5" t="s">
        <v>58</v>
      </c>
      <c r="C18" s="11">
        <v>1</v>
      </c>
      <c r="D18" s="302"/>
      <c r="F18" s="25"/>
    </row>
    <row r="19" spans="1:6" ht="15.75" thickBot="1" x14ac:dyDescent="0.3">
      <c r="A19" s="23"/>
      <c r="B19" s="12" t="s">
        <v>23</v>
      </c>
      <c r="C19" s="19">
        <f>C6+C8+C10+C12+C14+C16+C18</f>
        <v>7</v>
      </c>
      <c r="D19" s="19">
        <f>SUM(D5:D18)</f>
        <v>0</v>
      </c>
      <c r="F19" s="25"/>
    </row>
  </sheetData>
  <sheetProtection algorithmName="SHA-512" hashValue="xbUpHMIlF4+svi0c2EbbLQpOJRy9WVY8G5ucZ4AT+eywpLXsUwswet8Eoq3lcNQPGufz4NWmFR0VUEBBWQwGlw==" saltValue="NbNsFCyEiX2MbiC28amKOw==" spinCount="100000" sheet="1" objects="1" scenarios="1"/>
  <protectedRanges>
    <protectedRange sqref="D1:D18" name="Диапазон1"/>
  </protectedRanges>
  <mergeCells count="18">
    <mergeCell ref="D13:D14"/>
    <mergeCell ref="D15:D16"/>
    <mergeCell ref="D17:D18"/>
    <mergeCell ref="D1:D4"/>
    <mergeCell ref="D5:D6"/>
    <mergeCell ref="D7:D8"/>
    <mergeCell ref="D9:D10"/>
    <mergeCell ref="D11:D12"/>
    <mergeCell ref="A11:A12"/>
    <mergeCell ref="A13:A14"/>
    <mergeCell ref="A15:A16"/>
    <mergeCell ref="A17:A18"/>
    <mergeCell ref="A1:C1"/>
    <mergeCell ref="A2:C2"/>
    <mergeCell ref="A3:C3"/>
    <mergeCell ref="A5:A6"/>
    <mergeCell ref="A7:A8"/>
    <mergeCell ref="A9:A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59999389629810485"/>
  </sheetPr>
  <dimension ref="A1:AA229"/>
  <sheetViews>
    <sheetView topLeftCell="A190" zoomScale="55" zoomScaleNormal="55" workbookViewId="0">
      <selection activeCell="E3" sqref="E3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1" customWidth="1"/>
    <col min="5" max="5" width="15.85546875" style="41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2.42578125" customWidth="1"/>
    <col min="12" max="12" width="11.42578125" customWidth="1"/>
    <col min="13" max="13" width="13.28515625" customWidth="1"/>
    <col min="14" max="14" width="12.42578125" customWidth="1"/>
    <col min="15" max="15" width="15.7109375" customWidth="1"/>
  </cols>
  <sheetData>
    <row r="1" spans="1:27" ht="46.5" customHeight="1" thickBot="1" x14ac:dyDescent="0.3">
      <c r="A1" s="161"/>
      <c r="B1" s="530" t="s">
        <v>181</v>
      </c>
      <c r="C1" s="531"/>
      <c r="D1" s="532"/>
      <c r="E1" s="532"/>
      <c r="F1" s="531"/>
      <c r="G1" s="531"/>
      <c r="H1" s="531"/>
      <c r="I1" s="531"/>
      <c r="K1" s="176" t="s">
        <v>1049</v>
      </c>
      <c r="L1" s="177" t="s">
        <v>1050</v>
      </c>
      <c r="M1" s="177" t="s">
        <v>1053</v>
      </c>
      <c r="N1" s="177" t="s">
        <v>1051</v>
      </c>
      <c r="O1" s="178" t="s">
        <v>1052</v>
      </c>
    </row>
    <row r="2" spans="1:27" ht="45.75" thickBot="1" x14ac:dyDescent="0.3">
      <c r="A2" s="533">
        <v>1</v>
      </c>
      <c r="B2" s="134" t="s">
        <v>436</v>
      </c>
      <c r="C2" s="458" t="s">
        <v>445</v>
      </c>
      <c r="D2" s="135" t="s">
        <v>437</v>
      </c>
      <c r="E2" s="135" t="s">
        <v>438</v>
      </c>
      <c r="F2" s="329" t="s">
        <v>439</v>
      </c>
      <c r="G2" s="329" t="s">
        <v>440</v>
      </c>
      <c r="H2" s="329" t="s">
        <v>441</v>
      </c>
      <c r="I2" s="326" t="s">
        <v>442</v>
      </c>
      <c r="K2" s="179">
        <f>SUM('Воспитательная деятельность'!C27,'Самоуправление волонтерство'!C19)</f>
        <v>22</v>
      </c>
      <c r="L2" s="121">
        <f>SUM(D3,D15,D21,D42,D60,D66,D90,D99,D120,D141,D153,D162,D174,D189,D201,D213)</f>
        <v>0</v>
      </c>
      <c r="M2" s="180">
        <f>L2*100/K2</f>
        <v>0</v>
      </c>
      <c r="N2" s="121">
        <f>SUM(E3,E15,E21,E42,E60,E66,E90,E99,E120,E141,E153,E162,E174,E189,E201,E213)</f>
        <v>0</v>
      </c>
      <c r="O2" s="181">
        <f>N2*100/K2</f>
        <v>0</v>
      </c>
    </row>
    <row r="3" spans="1:27" ht="30" x14ac:dyDescent="0.25">
      <c r="A3" s="534"/>
      <c r="B3" s="166" t="s">
        <v>840</v>
      </c>
      <c r="C3" s="459"/>
      <c r="D3" s="137">
        <f>'Воспитательная деятельность'!D5</f>
        <v>0</v>
      </c>
      <c r="E3" s="212"/>
      <c r="F3" s="330"/>
      <c r="G3" s="330"/>
      <c r="H3" s="330"/>
      <c r="I3" s="327"/>
      <c r="K3" s="527" t="s">
        <v>1055</v>
      </c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9"/>
    </row>
    <row r="4" spans="1:27" ht="22.5" customHeight="1" thickBot="1" x14ac:dyDescent="0.3">
      <c r="A4" s="535"/>
      <c r="B4" s="138" t="s">
        <v>444</v>
      </c>
      <c r="C4" s="460"/>
      <c r="D4" s="139" t="s">
        <v>446</v>
      </c>
      <c r="E4" s="139" t="s">
        <v>447</v>
      </c>
      <c r="F4" s="331"/>
      <c r="G4" s="331"/>
      <c r="H4" s="331"/>
      <c r="I4" s="328"/>
      <c r="K4" s="182"/>
      <c r="L4" s="190">
        <v>1</v>
      </c>
      <c r="M4" s="190">
        <v>2</v>
      </c>
      <c r="N4" s="190">
        <v>3</v>
      </c>
      <c r="O4" s="190">
        <v>4</v>
      </c>
      <c r="P4" s="190">
        <v>5</v>
      </c>
      <c r="Q4" s="190">
        <v>6</v>
      </c>
      <c r="R4" s="190">
        <v>7</v>
      </c>
      <c r="S4" s="190">
        <v>8</v>
      </c>
      <c r="T4" s="190">
        <v>9</v>
      </c>
      <c r="U4" s="190">
        <v>10</v>
      </c>
      <c r="V4" s="190">
        <v>11</v>
      </c>
      <c r="W4" s="190">
        <v>12</v>
      </c>
      <c r="X4" s="190">
        <v>13</v>
      </c>
      <c r="Y4" s="190">
        <v>14</v>
      </c>
      <c r="Z4" s="190">
        <v>15</v>
      </c>
      <c r="AA4" s="191">
        <v>16</v>
      </c>
    </row>
    <row r="5" spans="1:27" ht="18.600000000000001" customHeight="1" x14ac:dyDescent="0.25">
      <c r="A5" s="511"/>
      <c r="B5" s="537" t="s">
        <v>707</v>
      </c>
      <c r="C5" s="140" t="s">
        <v>708</v>
      </c>
      <c r="D5" s="200"/>
      <c r="E5" s="207"/>
      <c r="F5" s="365"/>
      <c r="G5" s="365"/>
      <c r="H5" s="365"/>
      <c r="I5" s="362"/>
      <c r="K5" s="192" t="s">
        <v>1054</v>
      </c>
      <c r="L5" s="143">
        <f>D3</f>
        <v>0</v>
      </c>
      <c r="M5" s="143">
        <f>D15</f>
        <v>0</v>
      </c>
      <c r="N5" s="143">
        <f>D21</f>
        <v>0</v>
      </c>
      <c r="O5" s="143">
        <f>D42</f>
        <v>0</v>
      </c>
      <c r="P5" s="143">
        <f>D60</f>
        <v>0</v>
      </c>
      <c r="Q5" s="143">
        <f>D66</f>
        <v>0</v>
      </c>
      <c r="R5" s="143">
        <f>D90</f>
        <v>0</v>
      </c>
      <c r="S5" s="143">
        <f>D99</f>
        <v>0</v>
      </c>
      <c r="T5" s="143">
        <f>D120</f>
        <v>0</v>
      </c>
      <c r="U5" s="143">
        <f>D141</f>
        <v>0</v>
      </c>
      <c r="V5" s="143">
        <f>D153</f>
        <v>0</v>
      </c>
      <c r="W5" s="143">
        <f>D162</f>
        <v>0</v>
      </c>
      <c r="X5" s="143">
        <f>D174</f>
        <v>0</v>
      </c>
      <c r="Y5" s="143">
        <f>D189</f>
        <v>0</v>
      </c>
      <c r="Z5" s="143">
        <f>D201</f>
        <v>0</v>
      </c>
      <c r="AA5" s="149">
        <f>D213</f>
        <v>0</v>
      </c>
    </row>
    <row r="6" spans="1:27" ht="15.75" thickBot="1" x14ac:dyDescent="0.3">
      <c r="A6" s="512"/>
      <c r="B6" s="538"/>
      <c r="C6" s="142" t="s">
        <v>709</v>
      </c>
      <c r="D6" s="201"/>
      <c r="E6" s="203"/>
      <c r="F6" s="366"/>
      <c r="G6" s="366"/>
      <c r="H6" s="366"/>
      <c r="I6" s="363"/>
      <c r="K6" s="193" t="s">
        <v>447</v>
      </c>
      <c r="L6" s="145">
        <f>E3</f>
        <v>0</v>
      </c>
      <c r="M6" s="145">
        <f>E15</f>
        <v>0</v>
      </c>
      <c r="N6" s="145">
        <f>E21</f>
        <v>0</v>
      </c>
      <c r="O6" s="145">
        <f>E42</f>
        <v>0</v>
      </c>
      <c r="P6" s="145">
        <f>E60</f>
        <v>0</v>
      </c>
      <c r="Q6" s="145">
        <f>E66</f>
        <v>0</v>
      </c>
      <c r="R6" s="145">
        <f>E90</f>
        <v>0</v>
      </c>
      <c r="S6" s="145">
        <f>E99</f>
        <v>0</v>
      </c>
      <c r="T6" s="145">
        <f>E120</f>
        <v>0</v>
      </c>
      <c r="U6" s="145">
        <f>E141</f>
        <v>0</v>
      </c>
      <c r="V6" s="145">
        <f>E153</f>
        <v>0</v>
      </c>
      <c r="W6" s="145">
        <f>E162</f>
        <v>0</v>
      </c>
      <c r="X6" s="145">
        <f>E174</f>
        <v>0</v>
      </c>
      <c r="Y6" s="145">
        <f>E189</f>
        <v>0</v>
      </c>
      <c r="Z6" s="145">
        <f>E201</f>
        <v>0</v>
      </c>
      <c r="AA6" s="150">
        <f>E213</f>
        <v>0</v>
      </c>
    </row>
    <row r="7" spans="1:27" ht="20.100000000000001" customHeight="1" x14ac:dyDescent="0.25">
      <c r="A7" s="512"/>
      <c r="B7" s="538"/>
      <c r="C7" s="159" t="s">
        <v>710</v>
      </c>
      <c r="D7" s="201"/>
      <c r="E7" s="203"/>
      <c r="F7" s="366"/>
      <c r="G7" s="366"/>
      <c r="H7" s="366"/>
      <c r="I7" s="363"/>
    </row>
    <row r="8" spans="1:27" x14ac:dyDescent="0.25">
      <c r="A8" s="512"/>
      <c r="B8" s="405" t="s">
        <v>711</v>
      </c>
      <c r="C8" s="158" t="s">
        <v>11</v>
      </c>
      <c r="D8" s="201"/>
      <c r="E8" s="203"/>
      <c r="F8" s="366"/>
      <c r="G8" s="366"/>
      <c r="H8" s="366"/>
      <c r="I8" s="363"/>
    </row>
    <row r="9" spans="1:27" x14ac:dyDescent="0.25">
      <c r="A9" s="512"/>
      <c r="B9" s="539"/>
      <c r="C9" s="142" t="s">
        <v>712</v>
      </c>
      <c r="D9" s="201"/>
      <c r="E9" s="203"/>
      <c r="F9" s="366"/>
      <c r="G9" s="366"/>
      <c r="H9" s="366"/>
      <c r="I9" s="363"/>
    </row>
    <row r="10" spans="1:27" x14ac:dyDescent="0.25">
      <c r="A10" s="512"/>
      <c r="B10" s="539"/>
      <c r="C10" s="159" t="s">
        <v>10</v>
      </c>
      <c r="D10" s="201"/>
      <c r="E10" s="203"/>
      <c r="F10" s="366"/>
      <c r="G10" s="366"/>
      <c r="H10" s="366"/>
      <c r="I10" s="363"/>
    </row>
    <row r="11" spans="1:27" x14ac:dyDescent="0.25">
      <c r="A11" s="512"/>
      <c r="B11" s="405" t="s">
        <v>713</v>
      </c>
      <c r="C11" s="158" t="s">
        <v>609</v>
      </c>
      <c r="D11" s="201"/>
      <c r="E11" s="203"/>
      <c r="F11" s="366"/>
      <c r="G11" s="366"/>
      <c r="H11" s="366"/>
      <c r="I11" s="363"/>
    </row>
    <row r="12" spans="1:27" x14ac:dyDescent="0.25">
      <c r="A12" s="512"/>
      <c r="B12" s="405"/>
      <c r="C12" s="142" t="s">
        <v>714</v>
      </c>
      <c r="D12" s="201"/>
      <c r="E12" s="203"/>
      <c r="F12" s="366"/>
      <c r="G12" s="366"/>
      <c r="H12" s="366"/>
      <c r="I12" s="363"/>
    </row>
    <row r="13" spans="1:27" ht="37.5" customHeight="1" thickBot="1" x14ac:dyDescent="0.3">
      <c r="A13" s="513"/>
      <c r="B13" s="536"/>
      <c r="C13" s="144" t="s">
        <v>6</v>
      </c>
      <c r="D13" s="205"/>
      <c r="E13" s="210"/>
      <c r="F13" s="367"/>
      <c r="G13" s="367"/>
      <c r="H13" s="367"/>
      <c r="I13" s="364"/>
    </row>
    <row r="14" spans="1:27" ht="45" x14ac:dyDescent="0.25">
      <c r="A14" s="352">
        <v>2</v>
      </c>
      <c r="B14" s="134" t="s">
        <v>436</v>
      </c>
      <c r="C14" s="458" t="s">
        <v>445</v>
      </c>
      <c r="D14" s="135" t="s">
        <v>437</v>
      </c>
      <c r="E14" s="135" t="s">
        <v>438</v>
      </c>
      <c r="F14" s="329" t="s">
        <v>439</v>
      </c>
      <c r="G14" s="329" t="s">
        <v>440</v>
      </c>
      <c r="H14" s="329" t="s">
        <v>441</v>
      </c>
      <c r="I14" s="326" t="s">
        <v>442</v>
      </c>
    </row>
    <row r="15" spans="1:27" ht="44.25" customHeight="1" x14ac:dyDescent="0.25">
      <c r="A15" s="353"/>
      <c r="B15" s="136" t="s">
        <v>1313</v>
      </c>
      <c r="C15" s="459"/>
      <c r="D15" s="137">
        <f>'Воспитательная деятельность'!D7</f>
        <v>0</v>
      </c>
      <c r="E15" s="212"/>
      <c r="F15" s="330"/>
      <c r="G15" s="330"/>
      <c r="H15" s="330"/>
      <c r="I15" s="327"/>
    </row>
    <row r="16" spans="1:27" ht="15.75" thickBot="1" x14ac:dyDescent="0.3">
      <c r="A16" s="354"/>
      <c r="B16" s="138" t="s">
        <v>444</v>
      </c>
      <c r="C16" s="460"/>
      <c r="D16" s="139" t="s">
        <v>446</v>
      </c>
      <c r="E16" s="139" t="s">
        <v>447</v>
      </c>
      <c r="F16" s="331"/>
      <c r="G16" s="331"/>
      <c r="H16" s="331"/>
      <c r="I16" s="328"/>
    </row>
    <row r="17" spans="1:9" x14ac:dyDescent="0.25">
      <c r="A17" s="511"/>
      <c r="B17" s="517" t="s">
        <v>715</v>
      </c>
      <c r="C17" s="140" t="s">
        <v>716</v>
      </c>
      <c r="D17" s="200"/>
      <c r="E17" s="207"/>
      <c r="F17" s="365"/>
      <c r="G17" s="365"/>
      <c r="H17" s="365"/>
      <c r="I17" s="362"/>
    </row>
    <row r="18" spans="1:9" x14ac:dyDescent="0.25">
      <c r="A18" s="512"/>
      <c r="B18" s="518"/>
      <c r="C18" s="142" t="s">
        <v>717</v>
      </c>
      <c r="D18" s="201"/>
      <c r="E18" s="203"/>
      <c r="F18" s="366"/>
      <c r="G18" s="366"/>
      <c r="H18" s="366"/>
      <c r="I18" s="363"/>
    </row>
    <row r="19" spans="1:9" ht="15.75" thickBot="1" x14ac:dyDescent="0.3">
      <c r="A19" s="513"/>
      <c r="B19" s="519"/>
      <c r="C19" s="144" t="s">
        <v>718</v>
      </c>
      <c r="D19" s="205"/>
      <c r="E19" s="210"/>
      <c r="F19" s="367"/>
      <c r="G19" s="367"/>
      <c r="H19" s="367"/>
      <c r="I19" s="364"/>
    </row>
    <row r="20" spans="1:9" ht="45" x14ac:dyDescent="0.25">
      <c r="A20" s="523">
        <v>3</v>
      </c>
      <c r="B20" s="163" t="s">
        <v>436</v>
      </c>
      <c r="C20" s="458" t="s">
        <v>445</v>
      </c>
      <c r="D20" s="135" t="s">
        <v>437</v>
      </c>
      <c r="E20" s="135" t="s">
        <v>438</v>
      </c>
      <c r="F20" s="329" t="s">
        <v>439</v>
      </c>
      <c r="G20" s="329" t="s">
        <v>440</v>
      </c>
      <c r="H20" s="329" t="s">
        <v>441</v>
      </c>
      <c r="I20" s="326" t="s">
        <v>442</v>
      </c>
    </row>
    <row r="21" spans="1:9" ht="46.5" customHeight="1" x14ac:dyDescent="0.25">
      <c r="A21" s="524"/>
      <c r="B21" s="164" t="s">
        <v>841</v>
      </c>
      <c r="C21" s="459"/>
      <c r="D21" s="137">
        <f>'Воспитательная деятельность'!D9</f>
        <v>0</v>
      </c>
      <c r="E21" s="212"/>
      <c r="F21" s="330"/>
      <c r="G21" s="330"/>
      <c r="H21" s="330"/>
      <c r="I21" s="327"/>
    </row>
    <row r="22" spans="1:9" ht="15.75" thickBot="1" x14ac:dyDescent="0.3">
      <c r="A22" s="525"/>
      <c r="B22" s="165" t="s">
        <v>444</v>
      </c>
      <c r="C22" s="526"/>
      <c r="D22" s="151" t="s">
        <v>446</v>
      </c>
      <c r="E22" s="151" t="s">
        <v>447</v>
      </c>
      <c r="F22" s="355"/>
      <c r="G22" s="355"/>
      <c r="H22" s="355"/>
      <c r="I22" s="335"/>
    </row>
    <row r="23" spans="1:9" x14ac:dyDescent="0.25">
      <c r="A23" s="511"/>
      <c r="B23" s="517" t="s">
        <v>719</v>
      </c>
      <c r="C23" s="140" t="s">
        <v>459</v>
      </c>
      <c r="D23" s="200"/>
      <c r="E23" s="207"/>
      <c r="F23" s="365"/>
      <c r="G23" s="365"/>
      <c r="H23" s="365"/>
      <c r="I23" s="362"/>
    </row>
    <row r="24" spans="1:9" ht="30" x14ac:dyDescent="0.25">
      <c r="A24" s="512"/>
      <c r="B24" s="518"/>
      <c r="C24" s="153" t="s">
        <v>554</v>
      </c>
      <c r="D24" s="201"/>
      <c r="E24" s="203"/>
      <c r="F24" s="366"/>
      <c r="G24" s="366"/>
      <c r="H24" s="366"/>
      <c r="I24" s="363"/>
    </row>
    <row r="25" spans="1:9" x14ac:dyDescent="0.25">
      <c r="A25" s="512"/>
      <c r="B25" s="518"/>
      <c r="C25" s="159" t="s">
        <v>545</v>
      </c>
      <c r="D25" s="201"/>
      <c r="E25" s="203"/>
      <c r="F25" s="366"/>
      <c r="G25" s="366"/>
      <c r="H25" s="366"/>
      <c r="I25" s="363"/>
    </row>
    <row r="26" spans="1:9" x14ac:dyDescent="0.25">
      <c r="A26" s="512"/>
      <c r="B26" s="406" t="s">
        <v>720</v>
      </c>
      <c r="C26" s="158" t="s">
        <v>449</v>
      </c>
      <c r="D26" s="201"/>
      <c r="E26" s="203"/>
      <c r="F26" s="366"/>
      <c r="G26" s="366"/>
      <c r="H26" s="366"/>
      <c r="I26" s="363"/>
    </row>
    <row r="27" spans="1:9" x14ac:dyDescent="0.25">
      <c r="A27" s="512"/>
      <c r="B27" s="518"/>
      <c r="C27" s="153" t="s">
        <v>552</v>
      </c>
      <c r="D27" s="201"/>
      <c r="E27" s="203"/>
      <c r="F27" s="366"/>
      <c r="G27" s="366"/>
      <c r="H27" s="366"/>
      <c r="I27" s="363"/>
    </row>
    <row r="28" spans="1:9" x14ac:dyDescent="0.25">
      <c r="A28" s="512"/>
      <c r="B28" s="518"/>
      <c r="C28" s="159" t="s">
        <v>451</v>
      </c>
      <c r="D28" s="201"/>
      <c r="E28" s="203"/>
      <c r="F28" s="366"/>
      <c r="G28" s="366"/>
      <c r="H28" s="366"/>
      <c r="I28" s="363"/>
    </row>
    <row r="29" spans="1:9" x14ac:dyDescent="0.25">
      <c r="A29" s="512"/>
      <c r="B29" s="406" t="s">
        <v>721</v>
      </c>
      <c r="C29" s="158" t="s">
        <v>449</v>
      </c>
      <c r="D29" s="201"/>
      <c r="E29" s="203"/>
      <c r="F29" s="366"/>
      <c r="G29" s="366"/>
      <c r="H29" s="366"/>
      <c r="I29" s="363"/>
    </row>
    <row r="30" spans="1:9" x14ac:dyDescent="0.25">
      <c r="A30" s="512"/>
      <c r="B30" s="518"/>
      <c r="C30" s="142" t="s">
        <v>450</v>
      </c>
      <c r="D30" s="201"/>
      <c r="E30" s="203"/>
      <c r="F30" s="366"/>
      <c r="G30" s="366"/>
      <c r="H30" s="366"/>
      <c r="I30" s="363"/>
    </row>
    <row r="31" spans="1:9" x14ac:dyDescent="0.25">
      <c r="A31" s="512"/>
      <c r="B31" s="518"/>
      <c r="C31" s="159" t="s">
        <v>451</v>
      </c>
      <c r="D31" s="201"/>
      <c r="E31" s="203"/>
      <c r="F31" s="366"/>
      <c r="G31" s="366"/>
      <c r="H31" s="366"/>
      <c r="I31" s="363"/>
    </row>
    <row r="32" spans="1:9" x14ac:dyDescent="0.25">
      <c r="A32" s="512"/>
      <c r="B32" s="406" t="s">
        <v>722</v>
      </c>
      <c r="C32" s="158" t="s">
        <v>723</v>
      </c>
      <c r="D32" s="201"/>
      <c r="E32" s="203"/>
      <c r="F32" s="366"/>
      <c r="G32" s="366"/>
      <c r="H32" s="366"/>
      <c r="I32" s="363"/>
    </row>
    <row r="33" spans="1:9" x14ac:dyDescent="0.25">
      <c r="A33" s="512"/>
      <c r="B33" s="518"/>
      <c r="C33" s="142" t="s">
        <v>450</v>
      </c>
      <c r="D33" s="201"/>
      <c r="E33" s="203"/>
      <c r="F33" s="366"/>
      <c r="G33" s="366"/>
      <c r="H33" s="366"/>
      <c r="I33" s="363"/>
    </row>
    <row r="34" spans="1:9" ht="31.5" customHeight="1" x14ac:dyDescent="0.25">
      <c r="A34" s="512"/>
      <c r="B34" s="518"/>
      <c r="C34" s="159" t="s">
        <v>724</v>
      </c>
      <c r="D34" s="201"/>
      <c r="E34" s="203"/>
      <c r="F34" s="366"/>
      <c r="G34" s="366"/>
      <c r="H34" s="366"/>
      <c r="I34" s="363"/>
    </row>
    <row r="35" spans="1:9" x14ac:dyDescent="0.25">
      <c r="A35" s="512"/>
      <c r="B35" s="406" t="s">
        <v>725</v>
      </c>
      <c r="C35" s="158" t="s">
        <v>726</v>
      </c>
      <c r="D35" s="201"/>
      <c r="E35" s="203"/>
      <c r="F35" s="366"/>
      <c r="G35" s="366"/>
      <c r="H35" s="366"/>
      <c r="I35" s="363"/>
    </row>
    <row r="36" spans="1:9" ht="30" x14ac:dyDescent="0.25">
      <c r="A36" s="512"/>
      <c r="B36" s="518"/>
      <c r="C36" s="153" t="s">
        <v>717</v>
      </c>
      <c r="D36" s="201"/>
      <c r="E36" s="203"/>
      <c r="F36" s="366"/>
      <c r="G36" s="366"/>
      <c r="H36" s="366"/>
      <c r="I36" s="363"/>
    </row>
    <row r="37" spans="1:9" x14ac:dyDescent="0.25">
      <c r="A37" s="512"/>
      <c r="B37" s="518"/>
      <c r="C37" s="159" t="s">
        <v>727</v>
      </c>
      <c r="D37" s="201"/>
      <c r="E37" s="203"/>
      <c r="F37" s="366"/>
      <c r="G37" s="366"/>
      <c r="H37" s="366"/>
      <c r="I37" s="363"/>
    </row>
    <row r="38" spans="1:9" x14ac:dyDescent="0.25">
      <c r="A38" s="512"/>
      <c r="B38" s="406" t="s">
        <v>728</v>
      </c>
      <c r="C38" s="158" t="s">
        <v>729</v>
      </c>
      <c r="D38" s="201"/>
      <c r="E38" s="203"/>
      <c r="F38" s="366"/>
      <c r="G38" s="366"/>
      <c r="H38" s="366"/>
      <c r="I38" s="363"/>
    </row>
    <row r="39" spans="1:9" x14ac:dyDescent="0.25">
      <c r="A39" s="512"/>
      <c r="B39" s="518"/>
      <c r="C39" s="153" t="s">
        <v>730</v>
      </c>
      <c r="D39" s="201"/>
      <c r="E39" s="203"/>
      <c r="F39" s="366"/>
      <c r="G39" s="366"/>
      <c r="H39" s="366"/>
      <c r="I39" s="363"/>
    </row>
    <row r="40" spans="1:9" ht="15.75" thickBot="1" x14ac:dyDescent="0.3">
      <c r="A40" s="513"/>
      <c r="B40" s="519"/>
      <c r="C40" s="144" t="s">
        <v>731</v>
      </c>
      <c r="D40" s="205"/>
      <c r="E40" s="210"/>
      <c r="F40" s="367"/>
      <c r="G40" s="367"/>
      <c r="H40" s="367"/>
      <c r="I40" s="364"/>
    </row>
    <row r="41" spans="1:9" ht="45" x14ac:dyDescent="0.25">
      <c r="A41" s="520">
        <v>4</v>
      </c>
      <c r="B41" s="162" t="s">
        <v>436</v>
      </c>
      <c r="C41" s="458" t="s">
        <v>445</v>
      </c>
      <c r="D41" s="135" t="s">
        <v>437</v>
      </c>
      <c r="E41" s="135" t="s">
        <v>438</v>
      </c>
      <c r="F41" s="329" t="s">
        <v>439</v>
      </c>
      <c r="G41" s="329" t="s">
        <v>440</v>
      </c>
      <c r="H41" s="329" t="s">
        <v>441</v>
      </c>
      <c r="I41" s="326" t="s">
        <v>442</v>
      </c>
    </row>
    <row r="42" spans="1:9" ht="29.25" customHeight="1" x14ac:dyDescent="0.25">
      <c r="A42" s="521"/>
      <c r="B42" s="157" t="s">
        <v>1306</v>
      </c>
      <c r="C42" s="459"/>
      <c r="D42" s="137">
        <f>'Воспитательная деятельность'!D11</f>
        <v>0</v>
      </c>
      <c r="E42" s="212"/>
      <c r="F42" s="330"/>
      <c r="G42" s="330"/>
      <c r="H42" s="330"/>
      <c r="I42" s="327"/>
    </row>
    <row r="43" spans="1:9" ht="15.75" thickBot="1" x14ac:dyDescent="0.3">
      <c r="A43" s="522"/>
      <c r="B43" s="139" t="s">
        <v>444</v>
      </c>
      <c r="C43" s="460"/>
      <c r="D43" s="139" t="s">
        <v>446</v>
      </c>
      <c r="E43" s="139" t="s">
        <v>447</v>
      </c>
      <c r="F43" s="331"/>
      <c r="G43" s="331"/>
      <c r="H43" s="331"/>
      <c r="I43" s="328"/>
    </row>
    <row r="44" spans="1:9" x14ac:dyDescent="0.25">
      <c r="A44" s="511"/>
      <c r="B44" s="517" t="s">
        <v>732</v>
      </c>
      <c r="C44" s="140" t="s">
        <v>733</v>
      </c>
      <c r="D44" s="200"/>
      <c r="E44" s="207"/>
      <c r="F44" s="365"/>
      <c r="G44" s="365"/>
      <c r="H44" s="365"/>
      <c r="I44" s="362"/>
    </row>
    <row r="45" spans="1:9" x14ac:dyDescent="0.25">
      <c r="A45" s="512"/>
      <c r="B45" s="518"/>
      <c r="C45" s="153" t="s">
        <v>734</v>
      </c>
      <c r="D45" s="201"/>
      <c r="E45" s="203"/>
      <c r="F45" s="366"/>
      <c r="G45" s="366"/>
      <c r="H45" s="366"/>
      <c r="I45" s="363"/>
    </row>
    <row r="46" spans="1:9" x14ac:dyDescent="0.25">
      <c r="A46" s="512"/>
      <c r="B46" s="518"/>
      <c r="C46" s="159" t="s">
        <v>735</v>
      </c>
      <c r="D46" s="201"/>
      <c r="E46" s="203"/>
      <c r="F46" s="366"/>
      <c r="G46" s="366"/>
      <c r="H46" s="366"/>
      <c r="I46" s="363"/>
    </row>
    <row r="47" spans="1:9" x14ac:dyDescent="0.25">
      <c r="A47" s="512"/>
      <c r="B47" s="406" t="s">
        <v>736</v>
      </c>
      <c r="C47" s="158" t="s">
        <v>737</v>
      </c>
      <c r="D47" s="201"/>
      <c r="E47" s="203"/>
      <c r="F47" s="366"/>
      <c r="G47" s="366"/>
      <c r="H47" s="366"/>
      <c r="I47" s="363"/>
    </row>
    <row r="48" spans="1:9" ht="30" x14ac:dyDescent="0.25">
      <c r="A48" s="512"/>
      <c r="B48" s="518"/>
      <c r="C48" s="153" t="s">
        <v>738</v>
      </c>
      <c r="D48" s="201"/>
      <c r="E48" s="203"/>
      <c r="F48" s="366"/>
      <c r="G48" s="366"/>
      <c r="H48" s="366"/>
      <c r="I48" s="363"/>
    </row>
    <row r="49" spans="1:9" x14ac:dyDescent="0.25">
      <c r="A49" s="512"/>
      <c r="B49" s="518"/>
      <c r="C49" s="159" t="s">
        <v>739</v>
      </c>
      <c r="D49" s="201"/>
      <c r="E49" s="203"/>
      <c r="F49" s="366"/>
      <c r="G49" s="366"/>
      <c r="H49" s="366"/>
      <c r="I49" s="363"/>
    </row>
    <row r="50" spans="1:9" x14ac:dyDescent="0.25">
      <c r="A50" s="512"/>
      <c r="B50" s="406" t="s">
        <v>740</v>
      </c>
      <c r="C50" s="158" t="s">
        <v>741</v>
      </c>
      <c r="D50" s="201"/>
      <c r="E50" s="203"/>
      <c r="F50" s="366"/>
      <c r="G50" s="366"/>
      <c r="H50" s="366"/>
      <c r="I50" s="363"/>
    </row>
    <row r="51" spans="1:9" x14ac:dyDescent="0.25">
      <c r="A51" s="512"/>
      <c r="B51" s="518"/>
      <c r="C51" s="142" t="s">
        <v>742</v>
      </c>
      <c r="D51" s="201"/>
      <c r="E51" s="203"/>
      <c r="F51" s="366"/>
      <c r="G51" s="366"/>
      <c r="H51" s="366"/>
      <c r="I51" s="363"/>
    </row>
    <row r="52" spans="1:9" x14ac:dyDescent="0.25">
      <c r="A52" s="512"/>
      <c r="B52" s="518"/>
      <c r="C52" s="159" t="s">
        <v>76</v>
      </c>
      <c r="D52" s="201"/>
      <c r="E52" s="203"/>
      <c r="F52" s="366"/>
      <c r="G52" s="366"/>
      <c r="H52" s="366"/>
      <c r="I52" s="363"/>
    </row>
    <row r="53" spans="1:9" x14ac:dyDescent="0.25">
      <c r="A53" s="512"/>
      <c r="B53" s="406" t="s">
        <v>743</v>
      </c>
      <c r="C53" s="158" t="s">
        <v>449</v>
      </c>
      <c r="D53" s="201"/>
      <c r="E53" s="203"/>
      <c r="F53" s="366"/>
      <c r="G53" s="366"/>
      <c r="H53" s="366"/>
      <c r="I53" s="363"/>
    </row>
    <row r="54" spans="1:9" x14ac:dyDescent="0.25">
      <c r="A54" s="512"/>
      <c r="B54" s="518"/>
      <c r="C54" s="142" t="s">
        <v>450</v>
      </c>
      <c r="D54" s="201"/>
      <c r="E54" s="203"/>
      <c r="F54" s="366"/>
      <c r="G54" s="366"/>
      <c r="H54" s="366"/>
      <c r="I54" s="363"/>
    </row>
    <row r="55" spans="1:9" ht="31.5" customHeight="1" x14ac:dyDescent="0.25">
      <c r="A55" s="512"/>
      <c r="B55" s="518"/>
      <c r="C55" s="159" t="s">
        <v>478</v>
      </c>
      <c r="D55" s="201"/>
      <c r="E55" s="203"/>
      <c r="F55" s="366"/>
      <c r="G55" s="366"/>
      <c r="H55" s="366"/>
      <c r="I55" s="363"/>
    </row>
    <row r="56" spans="1:9" x14ac:dyDescent="0.25">
      <c r="A56" s="512"/>
      <c r="B56" s="406" t="s">
        <v>744</v>
      </c>
      <c r="C56" s="158" t="s">
        <v>745</v>
      </c>
      <c r="D56" s="201"/>
      <c r="E56" s="203"/>
      <c r="F56" s="366"/>
      <c r="G56" s="366"/>
      <c r="H56" s="366"/>
      <c r="I56" s="363"/>
    </row>
    <row r="57" spans="1:9" x14ac:dyDescent="0.25">
      <c r="A57" s="512"/>
      <c r="B57" s="518"/>
      <c r="C57" s="142" t="s">
        <v>616</v>
      </c>
      <c r="D57" s="201"/>
      <c r="E57" s="203"/>
      <c r="F57" s="366"/>
      <c r="G57" s="366"/>
      <c r="H57" s="366"/>
      <c r="I57" s="363"/>
    </row>
    <row r="58" spans="1:9" ht="59.25" customHeight="1" thickBot="1" x14ac:dyDescent="0.3">
      <c r="A58" s="513"/>
      <c r="B58" s="519"/>
      <c r="C58" s="144" t="s">
        <v>746</v>
      </c>
      <c r="D58" s="205"/>
      <c r="E58" s="210"/>
      <c r="F58" s="367"/>
      <c r="G58" s="367"/>
      <c r="H58" s="367"/>
      <c r="I58" s="364"/>
    </row>
    <row r="59" spans="1:9" ht="45" x14ac:dyDescent="0.25">
      <c r="A59" s="520">
        <v>5</v>
      </c>
      <c r="B59" s="162" t="s">
        <v>436</v>
      </c>
      <c r="C59" s="458" t="s">
        <v>445</v>
      </c>
      <c r="D59" s="135" t="s">
        <v>437</v>
      </c>
      <c r="E59" s="135" t="s">
        <v>438</v>
      </c>
      <c r="F59" s="329" t="s">
        <v>439</v>
      </c>
      <c r="G59" s="329" t="s">
        <v>440</v>
      </c>
      <c r="H59" s="329" t="s">
        <v>441</v>
      </c>
      <c r="I59" s="326" t="s">
        <v>442</v>
      </c>
    </row>
    <row r="60" spans="1:9" ht="48.75" customHeight="1" x14ac:dyDescent="0.25">
      <c r="A60" s="521"/>
      <c r="B60" s="157" t="s">
        <v>747</v>
      </c>
      <c r="C60" s="459"/>
      <c r="D60" s="137">
        <f>'Воспитательная деятельность'!D13</f>
        <v>0</v>
      </c>
      <c r="E60" s="212"/>
      <c r="F60" s="330"/>
      <c r="G60" s="330"/>
      <c r="H60" s="330"/>
      <c r="I60" s="327"/>
    </row>
    <row r="61" spans="1:9" ht="15.75" thickBot="1" x14ac:dyDescent="0.3">
      <c r="A61" s="522"/>
      <c r="B61" s="139" t="s">
        <v>444</v>
      </c>
      <c r="C61" s="460"/>
      <c r="D61" s="139" t="s">
        <v>446</v>
      </c>
      <c r="E61" s="139" t="s">
        <v>447</v>
      </c>
      <c r="F61" s="331"/>
      <c r="G61" s="331"/>
      <c r="H61" s="331"/>
      <c r="I61" s="328"/>
    </row>
    <row r="62" spans="1:9" x14ac:dyDescent="0.25">
      <c r="A62" s="511"/>
      <c r="B62" s="517" t="s">
        <v>748</v>
      </c>
      <c r="C62" s="140" t="s">
        <v>459</v>
      </c>
      <c r="D62" s="200"/>
      <c r="E62" s="207"/>
      <c r="F62" s="365"/>
      <c r="G62" s="365"/>
      <c r="H62" s="365"/>
      <c r="I62" s="362"/>
    </row>
    <row r="63" spans="1:9" x14ac:dyDescent="0.25">
      <c r="A63" s="512"/>
      <c r="B63" s="518"/>
      <c r="C63" s="153" t="s">
        <v>749</v>
      </c>
      <c r="D63" s="201"/>
      <c r="E63" s="203"/>
      <c r="F63" s="366"/>
      <c r="G63" s="366"/>
      <c r="H63" s="366"/>
      <c r="I63" s="363"/>
    </row>
    <row r="64" spans="1:9" ht="15.75" thickBot="1" x14ac:dyDescent="0.3">
      <c r="A64" s="513"/>
      <c r="B64" s="519"/>
      <c r="C64" s="144" t="s">
        <v>746</v>
      </c>
      <c r="D64" s="205"/>
      <c r="E64" s="210"/>
      <c r="F64" s="367"/>
      <c r="G64" s="367"/>
      <c r="H64" s="367"/>
      <c r="I64" s="364"/>
    </row>
    <row r="65" spans="1:9" ht="45" x14ac:dyDescent="0.25">
      <c r="A65" s="520">
        <v>6</v>
      </c>
      <c r="B65" s="162" t="s">
        <v>436</v>
      </c>
      <c r="C65" s="458" t="s">
        <v>445</v>
      </c>
      <c r="D65" s="135" t="s">
        <v>437</v>
      </c>
      <c r="E65" s="135" t="s">
        <v>438</v>
      </c>
      <c r="F65" s="329" t="s">
        <v>439</v>
      </c>
      <c r="G65" s="329" t="s">
        <v>440</v>
      </c>
      <c r="H65" s="329" t="s">
        <v>441</v>
      </c>
      <c r="I65" s="326" t="s">
        <v>442</v>
      </c>
    </row>
    <row r="66" spans="1:9" ht="51.75" customHeight="1" x14ac:dyDescent="0.25">
      <c r="A66" s="521"/>
      <c r="B66" s="157" t="s">
        <v>186</v>
      </c>
      <c r="C66" s="459"/>
      <c r="D66" s="137">
        <f>'Воспитательная деятельность'!D15</f>
        <v>0</v>
      </c>
      <c r="E66" s="212"/>
      <c r="F66" s="330"/>
      <c r="G66" s="330"/>
      <c r="H66" s="330"/>
      <c r="I66" s="327"/>
    </row>
    <row r="67" spans="1:9" ht="15.75" thickBot="1" x14ac:dyDescent="0.3">
      <c r="A67" s="522"/>
      <c r="B67" s="139" t="s">
        <v>444</v>
      </c>
      <c r="C67" s="460"/>
      <c r="D67" s="139" t="s">
        <v>446</v>
      </c>
      <c r="E67" s="139" t="s">
        <v>447</v>
      </c>
      <c r="F67" s="331"/>
      <c r="G67" s="331"/>
      <c r="H67" s="331"/>
      <c r="I67" s="328"/>
    </row>
    <row r="68" spans="1:9" x14ac:dyDescent="0.25">
      <c r="A68" s="511"/>
      <c r="B68" s="517" t="s">
        <v>750</v>
      </c>
      <c r="C68" s="140" t="s">
        <v>751</v>
      </c>
      <c r="D68" s="200"/>
      <c r="E68" s="207"/>
      <c r="F68" s="365"/>
      <c r="G68" s="365"/>
      <c r="H68" s="365"/>
      <c r="I68" s="362"/>
    </row>
    <row r="69" spans="1:9" x14ac:dyDescent="0.25">
      <c r="A69" s="512"/>
      <c r="B69" s="518"/>
      <c r="C69" s="153" t="s">
        <v>752</v>
      </c>
      <c r="D69" s="201"/>
      <c r="E69" s="203"/>
      <c r="F69" s="366"/>
      <c r="G69" s="366"/>
      <c r="H69" s="366"/>
      <c r="I69" s="363"/>
    </row>
    <row r="70" spans="1:9" x14ac:dyDescent="0.25">
      <c r="A70" s="512"/>
      <c r="B70" s="518"/>
      <c r="C70" s="159" t="s">
        <v>753</v>
      </c>
      <c r="D70" s="201"/>
      <c r="E70" s="203"/>
      <c r="F70" s="366"/>
      <c r="G70" s="366"/>
      <c r="H70" s="366"/>
      <c r="I70" s="363"/>
    </row>
    <row r="71" spans="1:9" x14ac:dyDescent="0.25">
      <c r="A71" s="512"/>
      <c r="B71" s="406" t="s">
        <v>754</v>
      </c>
      <c r="C71" s="158" t="s">
        <v>449</v>
      </c>
      <c r="D71" s="201"/>
      <c r="E71" s="203"/>
      <c r="F71" s="366"/>
      <c r="G71" s="366"/>
      <c r="H71" s="366"/>
      <c r="I71" s="363"/>
    </row>
    <row r="72" spans="1:9" x14ac:dyDescent="0.25">
      <c r="A72" s="512"/>
      <c r="B72" s="518"/>
      <c r="C72" s="142" t="s">
        <v>552</v>
      </c>
      <c r="D72" s="201"/>
      <c r="E72" s="203"/>
      <c r="F72" s="366"/>
      <c r="G72" s="366"/>
      <c r="H72" s="366"/>
      <c r="I72" s="363"/>
    </row>
    <row r="73" spans="1:9" x14ac:dyDescent="0.25">
      <c r="A73" s="512"/>
      <c r="B73" s="518"/>
      <c r="C73" s="159" t="s">
        <v>478</v>
      </c>
      <c r="D73" s="201"/>
      <c r="E73" s="203"/>
      <c r="F73" s="366"/>
      <c r="G73" s="366"/>
      <c r="H73" s="366"/>
      <c r="I73" s="363"/>
    </row>
    <row r="74" spans="1:9" x14ac:dyDescent="0.25">
      <c r="A74" s="512"/>
      <c r="B74" s="406" t="s">
        <v>755</v>
      </c>
      <c r="C74" s="158" t="s">
        <v>756</v>
      </c>
      <c r="D74" s="201"/>
      <c r="E74" s="203"/>
      <c r="F74" s="366"/>
      <c r="G74" s="366"/>
      <c r="H74" s="366"/>
      <c r="I74" s="363"/>
    </row>
    <row r="75" spans="1:9" x14ac:dyDescent="0.25">
      <c r="A75" s="512"/>
      <c r="B75" s="518"/>
      <c r="C75" s="142" t="s">
        <v>757</v>
      </c>
      <c r="D75" s="201"/>
      <c r="E75" s="203"/>
      <c r="F75" s="366"/>
      <c r="G75" s="366"/>
      <c r="H75" s="366"/>
      <c r="I75" s="363"/>
    </row>
    <row r="76" spans="1:9" x14ac:dyDescent="0.25">
      <c r="A76" s="512"/>
      <c r="B76" s="518"/>
      <c r="C76" s="159" t="s">
        <v>758</v>
      </c>
      <c r="D76" s="201"/>
      <c r="E76" s="203"/>
      <c r="F76" s="366"/>
      <c r="G76" s="366"/>
      <c r="H76" s="366"/>
      <c r="I76" s="363"/>
    </row>
    <row r="77" spans="1:9" x14ac:dyDescent="0.25">
      <c r="A77" s="512"/>
      <c r="B77" s="406" t="s">
        <v>759</v>
      </c>
      <c r="C77" s="158" t="s">
        <v>760</v>
      </c>
      <c r="D77" s="201"/>
      <c r="E77" s="203"/>
      <c r="F77" s="366"/>
      <c r="G77" s="366"/>
      <c r="H77" s="366"/>
      <c r="I77" s="363"/>
    </row>
    <row r="78" spans="1:9" x14ac:dyDescent="0.25">
      <c r="A78" s="512"/>
      <c r="B78" s="518"/>
      <c r="C78" s="142" t="s">
        <v>761</v>
      </c>
      <c r="D78" s="201"/>
      <c r="E78" s="203"/>
      <c r="F78" s="366"/>
      <c r="G78" s="366"/>
      <c r="H78" s="366"/>
      <c r="I78" s="363"/>
    </row>
    <row r="79" spans="1:9" ht="31.5" customHeight="1" x14ac:dyDescent="0.25">
      <c r="A79" s="512"/>
      <c r="B79" s="518"/>
      <c r="C79" s="159" t="s">
        <v>746</v>
      </c>
      <c r="D79" s="201"/>
      <c r="E79" s="203"/>
      <c r="F79" s="366"/>
      <c r="G79" s="366"/>
      <c r="H79" s="366"/>
      <c r="I79" s="363"/>
    </row>
    <row r="80" spans="1:9" x14ac:dyDescent="0.25">
      <c r="A80" s="512"/>
      <c r="B80" s="406" t="s">
        <v>762</v>
      </c>
      <c r="C80" s="158" t="s">
        <v>459</v>
      </c>
      <c r="D80" s="201"/>
      <c r="E80" s="203"/>
      <c r="F80" s="366"/>
      <c r="G80" s="366"/>
      <c r="H80" s="366"/>
      <c r="I80" s="363"/>
    </row>
    <row r="81" spans="1:9" x14ac:dyDescent="0.25">
      <c r="A81" s="512"/>
      <c r="B81" s="518"/>
      <c r="C81" s="142" t="s">
        <v>616</v>
      </c>
      <c r="D81" s="201"/>
      <c r="E81" s="203"/>
      <c r="F81" s="366"/>
      <c r="G81" s="366"/>
      <c r="H81" s="366"/>
      <c r="I81" s="363"/>
    </row>
    <row r="82" spans="1:9" ht="31.5" customHeight="1" x14ac:dyDescent="0.25">
      <c r="A82" s="512"/>
      <c r="B82" s="518"/>
      <c r="C82" s="159" t="s">
        <v>579</v>
      </c>
      <c r="D82" s="201"/>
      <c r="E82" s="203"/>
      <c r="F82" s="366"/>
      <c r="G82" s="366"/>
      <c r="H82" s="366"/>
      <c r="I82" s="363"/>
    </row>
    <row r="83" spans="1:9" x14ac:dyDescent="0.25">
      <c r="A83" s="512"/>
      <c r="B83" s="406" t="s">
        <v>763</v>
      </c>
      <c r="C83" s="158" t="s">
        <v>764</v>
      </c>
      <c r="D83" s="201"/>
      <c r="E83" s="203"/>
      <c r="F83" s="366"/>
      <c r="G83" s="366"/>
      <c r="H83" s="366"/>
      <c r="I83" s="363"/>
    </row>
    <row r="84" spans="1:9" ht="30" customHeight="1" x14ac:dyDescent="0.25">
      <c r="A84" s="512"/>
      <c r="B84" s="518"/>
      <c r="C84" s="153" t="s">
        <v>765</v>
      </c>
      <c r="D84" s="201"/>
      <c r="E84" s="203"/>
      <c r="F84" s="366"/>
      <c r="G84" s="366"/>
      <c r="H84" s="366"/>
      <c r="I84" s="363"/>
    </row>
    <row r="85" spans="1:9" ht="31.5" customHeight="1" x14ac:dyDescent="0.25">
      <c r="A85" s="512"/>
      <c r="B85" s="518"/>
      <c r="C85" s="159" t="s">
        <v>746</v>
      </c>
      <c r="D85" s="201"/>
      <c r="E85" s="203"/>
      <c r="F85" s="366"/>
      <c r="G85" s="366"/>
      <c r="H85" s="366"/>
      <c r="I85" s="363"/>
    </row>
    <row r="86" spans="1:9" x14ac:dyDescent="0.25">
      <c r="A86" s="512"/>
      <c r="B86" s="406" t="s">
        <v>766</v>
      </c>
      <c r="C86" s="158" t="s">
        <v>767</v>
      </c>
      <c r="D86" s="201"/>
      <c r="E86" s="203"/>
      <c r="F86" s="366"/>
      <c r="G86" s="366"/>
      <c r="H86" s="366"/>
      <c r="I86" s="363"/>
    </row>
    <row r="87" spans="1:9" ht="42" customHeight="1" x14ac:dyDescent="0.25">
      <c r="A87" s="512"/>
      <c r="B87" s="518"/>
      <c r="C87" s="153" t="s">
        <v>768</v>
      </c>
      <c r="D87" s="201"/>
      <c r="E87" s="203"/>
      <c r="F87" s="366"/>
      <c r="G87" s="366"/>
      <c r="H87" s="366"/>
      <c r="I87" s="363"/>
    </row>
    <row r="88" spans="1:9" ht="31.5" customHeight="1" thickBot="1" x14ac:dyDescent="0.3">
      <c r="A88" s="513"/>
      <c r="B88" s="519"/>
      <c r="C88" s="144" t="s">
        <v>294</v>
      </c>
      <c r="D88" s="205"/>
      <c r="E88" s="210"/>
      <c r="F88" s="367"/>
      <c r="G88" s="367"/>
      <c r="H88" s="367"/>
      <c r="I88" s="364"/>
    </row>
    <row r="89" spans="1:9" ht="45" x14ac:dyDescent="0.25">
      <c r="A89" s="511">
        <v>7</v>
      </c>
      <c r="B89" s="162" t="s">
        <v>436</v>
      </c>
      <c r="C89" s="458" t="s">
        <v>445</v>
      </c>
      <c r="D89" s="135" t="s">
        <v>437</v>
      </c>
      <c r="E89" s="135" t="s">
        <v>438</v>
      </c>
      <c r="F89" s="329" t="s">
        <v>439</v>
      </c>
      <c r="G89" s="329" t="s">
        <v>440</v>
      </c>
      <c r="H89" s="329" t="s">
        <v>441</v>
      </c>
      <c r="I89" s="326" t="s">
        <v>442</v>
      </c>
    </row>
    <row r="90" spans="1:9" ht="57" customHeight="1" x14ac:dyDescent="0.25">
      <c r="A90" s="512"/>
      <c r="B90" s="157" t="s">
        <v>190</v>
      </c>
      <c r="C90" s="459"/>
      <c r="D90" s="137">
        <f>'Воспитательная деятельность'!D19</f>
        <v>0</v>
      </c>
      <c r="E90" s="212"/>
      <c r="F90" s="330"/>
      <c r="G90" s="330"/>
      <c r="H90" s="330"/>
      <c r="I90" s="327"/>
    </row>
    <row r="91" spans="1:9" ht="15.75" thickBot="1" x14ac:dyDescent="0.3">
      <c r="A91" s="513"/>
      <c r="B91" s="139" t="s">
        <v>444</v>
      </c>
      <c r="C91" s="460"/>
      <c r="D91" s="139" t="s">
        <v>446</v>
      </c>
      <c r="E91" s="139" t="s">
        <v>447</v>
      </c>
      <c r="F91" s="331"/>
      <c r="G91" s="331"/>
      <c r="H91" s="331"/>
      <c r="I91" s="328"/>
    </row>
    <row r="92" spans="1:9" x14ac:dyDescent="0.25">
      <c r="A92" s="511"/>
      <c r="B92" s="517" t="s">
        <v>769</v>
      </c>
      <c r="C92" s="140" t="s">
        <v>770</v>
      </c>
      <c r="D92" s="200"/>
      <c r="E92" s="207"/>
      <c r="F92" s="365"/>
      <c r="G92" s="365"/>
      <c r="H92" s="365"/>
      <c r="I92" s="362"/>
    </row>
    <row r="93" spans="1:9" x14ac:dyDescent="0.25">
      <c r="A93" s="512"/>
      <c r="B93" s="518"/>
      <c r="C93" s="153" t="s">
        <v>771</v>
      </c>
      <c r="D93" s="201"/>
      <c r="E93" s="203"/>
      <c r="F93" s="366"/>
      <c r="G93" s="366"/>
      <c r="H93" s="366"/>
      <c r="I93" s="363"/>
    </row>
    <row r="94" spans="1:9" x14ac:dyDescent="0.25">
      <c r="A94" s="512"/>
      <c r="B94" s="518"/>
      <c r="C94" s="159" t="s">
        <v>772</v>
      </c>
      <c r="D94" s="201"/>
      <c r="E94" s="203"/>
      <c r="F94" s="366"/>
      <c r="G94" s="366"/>
      <c r="H94" s="366"/>
      <c r="I94" s="363"/>
    </row>
    <row r="95" spans="1:9" x14ac:dyDescent="0.25">
      <c r="A95" s="512"/>
      <c r="B95" s="406" t="s">
        <v>773</v>
      </c>
      <c r="C95" s="158" t="s">
        <v>774</v>
      </c>
      <c r="D95" s="201"/>
      <c r="E95" s="203"/>
      <c r="F95" s="366"/>
      <c r="G95" s="366"/>
      <c r="H95" s="366"/>
      <c r="I95" s="363"/>
    </row>
    <row r="96" spans="1:9" ht="45" customHeight="1" x14ac:dyDescent="0.25">
      <c r="A96" s="512"/>
      <c r="B96" s="518"/>
      <c r="C96" s="153" t="s">
        <v>775</v>
      </c>
      <c r="D96" s="201"/>
      <c r="E96" s="203"/>
      <c r="F96" s="366"/>
      <c r="G96" s="366"/>
      <c r="H96" s="366"/>
      <c r="I96" s="363"/>
    </row>
    <row r="97" spans="1:9" ht="15.75" thickBot="1" x14ac:dyDescent="0.3">
      <c r="A97" s="513"/>
      <c r="B97" s="519"/>
      <c r="C97" s="144" t="s">
        <v>75</v>
      </c>
      <c r="D97" s="205"/>
      <c r="E97" s="210"/>
      <c r="F97" s="367"/>
      <c r="G97" s="367"/>
      <c r="H97" s="367"/>
      <c r="I97" s="364"/>
    </row>
    <row r="98" spans="1:9" ht="45" x14ac:dyDescent="0.25">
      <c r="A98" s="511">
        <v>8</v>
      </c>
      <c r="B98" s="162" t="s">
        <v>436</v>
      </c>
      <c r="C98" s="458" t="s">
        <v>445</v>
      </c>
      <c r="D98" s="135" t="s">
        <v>437</v>
      </c>
      <c r="E98" s="135" t="s">
        <v>438</v>
      </c>
      <c r="F98" s="329" t="s">
        <v>439</v>
      </c>
      <c r="G98" s="329" t="s">
        <v>440</v>
      </c>
      <c r="H98" s="329" t="s">
        <v>441</v>
      </c>
      <c r="I98" s="326" t="s">
        <v>442</v>
      </c>
    </row>
    <row r="99" spans="1:9" ht="30.75" customHeight="1" x14ac:dyDescent="0.25">
      <c r="A99" s="512"/>
      <c r="B99" s="157" t="s">
        <v>183</v>
      </c>
      <c r="C99" s="459"/>
      <c r="D99" s="137">
        <f>'Воспитательная деятельность'!D21</f>
        <v>0</v>
      </c>
      <c r="E99" s="212"/>
      <c r="F99" s="330"/>
      <c r="G99" s="330"/>
      <c r="H99" s="330"/>
      <c r="I99" s="327"/>
    </row>
    <row r="100" spans="1:9" ht="15.75" thickBot="1" x14ac:dyDescent="0.3">
      <c r="A100" s="513"/>
      <c r="B100" s="139" t="s">
        <v>444</v>
      </c>
      <c r="C100" s="460"/>
      <c r="D100" s="139" t="s">
        <v>446</v>
      </c>
      <c r="E100" s="139" t="s">
        <v>447</v>
      </c>
      <c r="F100" s="331"/>
      <c r="G100" s="331"/>
      <c r="H100" s="331"/>
      <c r="I100" s="328"/>
    </row>
    <row r="101" spans="1:9" x14ac:dyDescent="0.25">
      <c r="A101" s="511"/>
      <c r="B101" s="517" t="s">
        <v>776</v>
      </c>
      <c r="C101" s="140" t="s">
        <v>777</v>
      </c>
      <c r="D101" s="200"/>
      <c r="E101" s="207"/>
      <c r="F101" s="365"/>
      <c r="G101" s="365"/>
      <c r="H101" s="365"/>
      <c r="I101" s="362"/>
    </row>
    <row r="102" spans="1:9" x14ac:dyDescent="0.25">
      <c r="A102" s="512"/>
      <c r="B102" s="518"/>
      <c r="C102" s="153" t="s">
        <v>778</v>
      </c>
      <c r="D102" s="201"/>
      <c r="E102" s="203"/>
      <c r="F102" s="366"/>
      <c r="G102" s="366"/>
      <c r="H102" s="366"/>
      <c r="I102" s="363"/>
    </row>
    <row r="103" spans="1:9" ht="34.5" customHeight="1" x14ac:dyDescent="0.25">
      <c r="A103" s="512"/>
      <c r="B103" s="518"/>
      <c r="C103" s="159" t="s">
        <v>779</v>
      </c>
      <c r="D103" s="201"/>
      <c r="E103" s="203"/>
      <c r="F103" s="366"/>
      <c r="G103" s="366"/>
      <c r="H103" s="366"/>
      <c r="I103" s="363"/>
    </row>
    <row r="104" spans="1:9" x14ac:dyDescent="0.25">
      <c r="A104" s="512"/>
      <c r="B104" s="406" t="s">
        <v>780</v>
      </c>
      <c r="C104" s="158" t="s">
        <v>449</v>
      </c>
      <c r="D104" s="201"/>
      <c r="E104" s="203"/>
      <c r="F104" s="366"/>
      <c r="G104" s="366"/>
      <c r="H104" s="366"/>
      <c r="I104" s="363"/>
    </row>
    <row r="105" spans="1:9" x14ac:dyDescent="0.25">
      <c r="A105" s="512"/>
      <c r="B105" s="518"/>
      <c r="C105" s="142" t="s">
        <v>552</v>
      </c>
      <c r="D105" s="201"/>
      <c r="E105" s="203"/>
      <c r="F105" s="366"/>
      <c r="G105" s="366"/>
      <c r="H105" s="366"/>
      <c r="I105" s="363"/>
    </row>
    <row r="106" spans="1:9" x14ac:dyDescent="0.25">
      <c r="A106" s="512"/>
      <c r="B106" s="518"/>
      <c r="C106" s="159" t="s">
        <v>478</v>
      </c>
      <c r="D106" s="201"/>
      <c r="E106" s="203"/>
      <c r="F106" s="366"/>
      <c r="G106" s="366"/>
      <c r="H106" s="366"/>
      <c r="I106" s="363"/>
    </row>
    <row r="107" spans="1:9" x14ac:dyDescent="0.25">
      <c r="A107" s="512"/>
      <c r="B107" s="406" t="s">
        <v>781</v>
      </c>
      <c r="C107" s="158" t="s">
        <v>562</v>
      </c>
      <c r="D107" s="201"/>
      <c r="E107" s="203"/>
      <c r="F107" s="366"/>
      <c r="G107" s="366"/>
      <c r="H107" s="366"/>
      <c r="I107" s="363"/>
    </row>
    <row r="108" spans="1:9" ht="30" x14ac:dyDescent="0.25">
      <c r="A108" s="512"/>
      <c r="B108" s="518"/>
      <c r="C108" s="153" t="s">
        <v>660</v>
      </c>
      <c r="D108" s="201"/>
      <c r="E108" s="203"/>
      <c r="F108" s="366"/>
      <c r="G108" s="366"/>
      <c r="H108" s="366"/>
      <c r="I108" s="363"/>
    </row>
    <row r="109" spans="1:9" x14ac:dyDescent="0.25">
      <c r="A109" s="512"/>
      <c r="B109" s="518"/>
      <c r="C109" s="159" t="s">
        <v>661</v>
      </c>
      <c r="D109" s="201"/>
      <c r="E109" s="203"/>
      <c r="F109" s="366"/>
      <c r="G109" s="366"/>
      <c r="H109" s="366"/>
      <c r="I109" s="363"/>
    </row>
    <row r="110" spans="1:9" x14ac:dyDescent="0.25">
      <c r="A110" s="512"/>
      <c r="B110" s="406" t="s">
        <v>782</v>
      </c>
      <c r="C110" s="158" t="s">
        <v>459</v>
      </c>
      <c r="D110" s="201"/>
      <c r="E110" s="203"/>
      <c r="F110" s="366"/>
      <c r="G110" s="366"/>
      <c r="H110" s="366"/>
      <c r="I110" s="363"/>
    </row>
    <row r="111" spans="1:9" ht="30" x14ac:dyDescent="0.25">
      <c r="A111" s="512"/>
      <c r="B111" s="518"/>
      <c r="C111" s="153" t="s">
        <v>783</v>
      </c>
      <c r="D111" s="201"/>
      <c r="E111" s="203"/>
      <c r="F111" s="366"/>
      <c r="G111" s="366"/>
      <c r="H111" s="366"/>
      <c r="I111" s="363"/>
    </row>
    <row r="112" spans="1:9" ht="31.5" customHeight="1" x14ac:dyDescent="0.25">
      <c r="A112" s="512"/>
      <c r="B112" s="518"/>
      <c r="C112" s="159" t="s">
        <v>579</v>
      </c>
      <c r="D112" s="201"/>
      <c r="E112" s="203"/>
      <c r="F112" s="366"/>
      <c r="G112" s="366"/>
      <c r="H112" s="366"/>
      <c r="I112" s="363"/>
    </row>
    <row r="113" spans="1:9" ht="15" customHeight="1" x14ac:dyDescent="0.25">
      <c r="A113" s="512"/>
      <c r="B113" s="406" t="s">
        <v>784</v>
      </c>
      <c r="C113" s="158" t="s">
        <v>459</v>
      </c>
      <c r="D113" s="201"/>
      <c r="E113" s="203"/>
      <c r="F113" s="366"/>
      <c r="G113" s="366"/>
      <c r="H113" s="366"/>
      <c r="I113" s="363"/>
    </row>
    <row r="114" spans="1:9" ht="30" x14ac:dyDescent="0.25">
      <c r="A114" s="512"/>
      <c r="B114" s="518"/>
      <c r="C114" s="153" t="s">
        <v>783</v>
      </c>
      <c r="D114" s="201"/>
      <c r="E114" s="203"/>
      <c r="F114" s="366"/>
      <c r="G114" s="366"/>
      <c r="H114" s="366"/>
      <c r="I114" s="363"/>
    </row>
    <row r="115" spans="1:9" ht="28.5" customHeight="1" x14ac:dyDescent="0.25">
      <c r="A115" s="512"/>
      <c r="B115" s="518"/>
      <c r="C115" s="159" t="s">
        <v>579</v>
      </c>
      <c r="D115" s="201"/>
      <c r="E115" s="203"/>
      <c r="F115" s="366"/>
      <c r="G115" s="366"/>
      <c r="H115" s="366"/>
      <c r="I115" s="363"/>
    </row>
    <row r="116" spans="1:9" x14ac:dyDescent="0.25">
      <c r="A116" s="512"/>
      <c r="B116" s="406" t="s">
        <v>785</v>
      </c>
      <c r="C116" s="158" t="s">
        <v>597</v>
      </c>
      <c r="D116" s="201"/>
      <c r="E116" s="203"/>
      <c r="F116" s="366"/>
      <c r="G116" s="366"/>
      <c r="H116" s="366"/>
      <c r="I116" s="363"/>
    </row>
    <row r="117" spans="1:9" x14ac:dyDescent="0.25">
      <c r="A117" s="512"/>
      <c r="B117" s="518"/>
      <c r="C117" s="153" t="s">
        <v>598</v>
      </c>
      <c r="D117" s="201"/>
      <c r="E117" s="203"/>
      <c r="F117" s="366"/>
      <c r="G117" s="366"/>
      <c r="H117" s="366"/>
      <c r="I117" s="363"/>
    </row>
    <row r="118" spans="1:9" ht="31.5" customHeight="1" thickBot="1" x14ac:dyDescent="0.3">
      <c r="A118" s="513"/>
      <c r="B118" s="519"/>
      <c r="C118" s="144" t="s">
        <v>599</v>
      </c>
      <c r="D118" s="205"/>
      <c r="E118" s="210"/>
      <c r="F118" s="367"/>
      <c r="G118" s="367"/>
      <c r="H118" s="367"/>
      <c r="I118" s="364"/>
    </row>
    <row r="119" spans="1:9" ht="45" x14ac:dyDescent="0.25">
      <c r="A119" s="511">
        <v>9</v>
      </c>
      <c r="B119" s="162" t="s">
        <v>436</v>
      </c>
      <c r="C119" s="458" t="s">
        <v>445</v>
      </c>
      <c r="D119" s="135" t="s">
        <v>437</v>
      </c>
      <c r="E119" s="135" t="s">
        <v>438</v>
      </c>
      <c r="F119" s="329" t="s">
        <v>439</v>
      </c>
      <c r="G119" s="329" t="s">
        <v>440</v>
      </c>
      <c r="H119" s="329" t="s">
        <v>441</v>
      </c>
      <c r="I119" s="326" t="s">
        <v>442</v>
      </c>
    </row>
    <row r="120" spans="1:9" ht="28.5" customHeight="1" x14ac:dyDescent="0.25">
      <c r="A120" s="512"/>
      <c r="B120" s="157" t="s">
        <v>196</v>
      </c>
      <c r="C120" s="459"/>
      <c r="D120" s="137">
        <f>'Воспитательная деятельность'!D25</f>
        <v>0</v>
      </c>
      <c r="E120" s="212"/>
      <c r="F120" s="330"/>
      <c r="G120" s="330"/>
      <c r="H120" s="330"/>
      <c r="I120" s="327"/>
    </row>
    <row r="121" spans="1:9" ht="15.75" thickBot="1" x14ac:dyDescent="0.3">
      <c r="A121" s="513"/>
      <c r="B121" s="139" t="s">
        <v>444</v>
      </c>
      <c r="C121" s="460"/>
      <c r="D121" s="139" t="s">
        <v>446</v>
      </c>
      <c r="E121" s="139" t="s">
        <v>447</v>
      </c>
      <c r="F121" s="331"/>
      <c r="G121" s="331"/>
      <c r="H121" s="331"/>
      <c r="I121" s="328"/>
    </row>
    <row r="122" spans="1:9" x14ac:dyDescent="0.25">
      <c r="A122" s="511"/>
      <c r="B122" s="517" t="s">
        <v>786</v>
      </c>
      <c r="C122" s="140" t="s">
        <v>449</v>
      </c>
      <c r="D122" s="200"/>
      <c r="E122" s="207"/>
      <c r="F122" s="365"/>
      <c r="G122" s="365"/>
      <c r="H122" s="365"/>
      <c r="I122" s="362"/>
    </row>
    <row r="123" spans="1:9" x14ac:dyDescent="0.25">
      <c r="A123" s="512"/>
      <c r="B123" s="518"/>
      <c r="C123" s="142" t="s">
        <v>552</v>
      </c>
      <c r="D123" s="201"/>
      <c r="E123" s="203"/>
      <c r="F123" s="366"/>
      <c r="G123" s="366"/>
      <c r="H123" s="366"/>
      <c r="I123" s="363"/>
    </row>
    <row r="124" spans="1:9" x14ac:dyDescent="0.25">
      <c r="A124" s="512"/>
      <c r="B124" s="518"/>
      <c r="C124" s="159" t="s">
        <v>478</v>
      </c>
      <c r="D124" s="201"/>
      <c r="E124" s="203"/>
      <c r="F124" s="366"/>
      <c r="G124" s="366"/>
      <c r="H124" s="366"/>
      <c r="I124" s="363"/>
    </row>
    <row r="125" spans="1:9" x14ac:dyDescent="0.25">
      <c r="A125" s="512"/>
      <c r="B125" s="406" t="s">
        <v>787</v>
      </c>
      <c r="C125" s="158" t="s">
        <v>630</v>
      </c>
      <c r="D125" s="201"/>
      <c r="E125" s="203"/>
      <c r="F125" s="366"/>
      <c r="G125" s="366"/>
      <c r="H125" s="366"/>
      <c r="I125" s="363"/>
    </row>
    <row r="126" spans="1:9" x14ac:dyDescent="0.25">
      <c r="A126" s="512"/>
      <c r="B126" s="518"/>
      <c r="C126" s="153" t="s">
        <v>631</v>
      </c>
      <c r="D126" s="201"/>
      <c r="E126" s="203"/>
      <c r="F126" s="366"/>
      <c r="G126" s="366"/>
      <c r="H126" s="366"/>
      <c r="I126" s="363"/>
    </row>
    <row r="127" spans="1:9" x14ac:dyDescent="0.25">
      <c r="A127" s="512"/>
      <c r="B127" s="518"/>
      <c r="C127" s="159" t="s">
        <v>632</v>
      </c>
      <c r="D127" s="201"/>
      <c r="E127" s="203"/>
      <c r="F127" s="366"/>
      <c r="G127" s="366"/>
      <c r="H127" s="366"/>
      <c r="I127" s="363"/>
    </row>
    <row r="128" spans="1:9" x14ac:dyDescent="0.25">
      <c r="A128" s="512"/>
      <c r="B128" s="406" t="s">
        <v>788</v>
      </c>
      <c r="C128" s="158" t="s">
        <v>562</v>
      </c>
      <c r="D128" s="201"/>
      <c r="E128" s="203"/>
      <c r="F128" s="366"/>
      <c r="G128" s="366"/>
      <c r="H128" s="366"/>
      <c r="I128" s="363"/>
    </row>
    <row r="129" spans="1:9" ht="30" x14ac:dyDescent="0.25">
      <c r="A129" s="512"/>
      <c r="B129" s="518"/>
      <c r="C129" s="153" t="s">
        <v>563</v>
      </c>
      <c r="D129" s="201"/>
      <c r="E129" s="203"/>
      <c r="F129" s="366"/>
      <c r="G129" s="366"/>
      <c r="H129" s="366"/>
      <c r="I129" s="363"/>
    </row>
    <row r="130" spans="1:9" x14ac:dyDescent="0.25">
      <c r="A130" s="512"/>
      <c r="B130" s="518"/>
      <c r="C130" s="159" t="s">
        <v>654</v>
      </c>
      <c r="D130" s="201"/>
      <c r="E130" s="203"/>
      <c r="F130" s="366"/>
      <c r="G130" s="366"/>
      <c r="H130" s="366"/>
      <c r="I130" s="363"/>
    </row>
    <row r="131" spans="1:9" x14ac:dyDescent="0.25">
      <c r="A131" s="512"/>
      <c r="B131" s="406" t="s">
        <v>789</v>
      </c>
      <c r="C131" s="158" t="s">
        <v>790</v>
      </c>
      <c r="D131" s="201"/>
      <c r="E131" s="203"/>
      <c r="F131" s="366"/>
      <c r="G131" s="366"/>
      <c r="H131" s="366"/>
      <c r="I131" s="363"/>
    </row>
    <row r="132" spans="1:9" x14ac:dyDescent="0.25">
      <c r="A132" s="512"/>
      <c r="B132" s="518"/>
      <c r="C132" s="153" t="s">
        <v>791</v>
      </c>
      <c r="D132" s="201"/>
      <c r="E132" s="203"/>
      <c r="F132" s="366"/>
      <c r="G132" s="366"/>
      <c r="H132" s="366"/>
      <c r="I132" s="363"/>
    </row>
    <row r="133" spans="1:9" ht="31.5" customHeight="1" x14ac:dyDescent="0.25">
      <c r="A133" s="512"/>
      <c r="B133" s="518"/>
      <c r="C133" s="159" t="s">
        <v>792</v>
      </c>
      <c r="D133" s="201"/>
      <c r="E133" s="203"/>
      <c r="F133" s="366"/>
      <c r="G133" s="366"/>
      <c r="H133" s="366"/>
      <c r="I133" s="363"/>
    </row>
    <row r="134" spans="1:9" x14ac:dyDescent="0.25">
      <c r="A134" s="512"/>
      <c r="B134" s="406" t="s">
        <v>793</v>
      </c>
      <c r="C134" s="158" t="s">
        <v>794</v>
      </c>
      <c r="D134" s="201"/>
      <c r="E134" s="203"/>
      <c r="F134" s="366"/>
      <c r="G134" s="366"/>
      <c r="H134" s="366"/>
      <c r="I134" s="363"/>
    </row>
    <row r="135" spans="1:9" ht="30" x14ac:dyDescent="0.25">
      <c r="A135" s="512"/>
      <c r="B135" s="518"/>
      <c r="C135" s="160" t="s">
        <v>795</v>
      </c>
      <c r="D135" s="201"/>
      <c r="E135" s="203"/>
      <c r="F135" s="366"/>
      <c r="G135" s="366"/>
      <c r="H135" s="366"/>
      <c r="I135" s="363"/>
    </row>
    <row r="136" spans="1:9" ht="28.5" customHeight="1" x14ac:dyDescent="0.25">
      <c r="A136" s="512"/>
      <c r="B136" s="518"/>
      <c r="C136" s="159" t="s">
        <v>796</v>
      </c>
      <c r="D136" s="201"/>
      <c r="E136" s="203"/>
      <c r="F136" s="366"/>
      <c r="G136" s="366"/>
      <c r="H136" s="366"/>
      <c r="I136" s="363"/>
    </row>
    <row r="137" spans="1:9" x14ac:dyDescent="0.25">
      <c r="A137" s="512"/>
      <c r="B137" s="406" t="s">
        <v>797</v>
      </c>
      <c r="C137" s="158" t="s">
        <v>716</v>
      </c>
      <c r="D137" s="201"/>
      <c r="E137" s="203"/>
      <c r="F137" s="366"/>
      <c r="G137" s="366"/>
      <c r="H137" s="366"/>
      <c r="I137" s="363"/>
    </row>
    <row r="138" spans="1:9" x14ac:dyDescent="0.25">
      <c r="A138" s="512"/>
      <c r="B138" s="518"/>
      <c r="C138" s="153" t="s">
        <v>798</v>
      </c>
      <c r="D138" s="201"/>
      <c r="E138" s="203"/>
      <c r="F138" s="366"/>
      <c r="G138" s="366"/>
      <c r="H138" s="366"/>
      <c r="I138" s="363"/>
    </row>
    <row r="139" spans="1:9" ht="31.5" customHeight="1" thickBot="1" x14ac:dyDescent="0.3">
      <c r="A139" s="513"/>
      <c r="B139" s="519"/>
      <c r="C139" s="144" t="s">
        <v>718</v>
      </c>
      <c r="D139" s="205"/>
      <c r="E139" s="210"/>
      <c r="F139" s="367"/>
      <c r="G139" s="367"/>
      <c r="H139" s="367"/>
      <c r="I139" s="364"/>
    </row>
    <row r="140" spans="1:9" ht="45" x14ac:dyDescent="0.25">
      <c r="A140" s="511">
        <v>10</v>
      </c>
      <c r="B140" s="162" t="s">
        <v>436</v>
      </c>
      <c r="C140" s="458" t="s">
        <v>445</v>
      </c>
      <c r="D140" s="135" t="s">
        <v>437</v>
      </c>
      <c r="E140" s="135" t="s">
        <v>438</v>
      </c>
      <c r="F140" s="329" t="s">
        <v>439</v>
      </c>
      <c r="G140" s="329" t="s">
        <v>440</v>
      </c>
      <c r="H140" s="329" t="s">
        <v>441</v>
      </c>
      <c r="I140" s="326" t="s">
        <v>442</v>
      </c>
    </row>
    <row r="141" spans="1:9" ht="27.75" customHeight="1" x14ac:dyDescent="0.25">
      <c r="A141" s="512"/>
      <c r="B141" s="157" t="s">
        <v>1307</v>
      </c>
      <c r="C141" s="459"/>
      <c r="D141" s="137">
        <f>'Самоуправление волонтерство'!D5</f>
        <v>0</v>
      </c>
      <c r="E141" s="212"/>
      <c r="F141" s="330"/>
      <c r="G141" s="330"/>
      <c r="H141" s="330"/>
      <c r="I141" s="327"/>
    </row>
    <row r="142" spans="1:9" ht="15.75" thickBot="1" x14ac:dyDescent="0.3">
      <c r="A142" s="513"/>
      <c r="B142" s="139" t="s">
        <v>444</v>
      </c>
      <c r="C142" s="460"/>
      <c r="D142" s="139" t="s">
        <v>446</v>
      </c>
      <c r="E142" s="139" t="s">
        <v>447</v>
      </c>
      <c r="F142" s="331"/>
      <c r="G142" s="331"/>
      <c r="H142" s="331"/>
      <c r="I142" s="328"/>
    </row>
    <row r="143" spans="1:9" x14ac:dyDescent="0.25">
      <c r="A143" s="511"/>
      <c r="B143" s="517" t="s">
        <v>799</v>
      </c>
      <c r="C143" s="140" t="s">
        <v>459</v>
      </c>
      <c r="D143" s="200"/>
      <c r="E143" s="207"/>
      <c r="F143" s="365"/>
      <c r="G143" s="365"/>
      <c r="H143" s="365"/>
      <c r="I143" s="362"/>
    </row>
    <row r="144" spans="1:9" x14ac:dyDescent="0.25">
      <c r="A144" s="512"/>
      <c r="B144" s="518"/>
      <c r="C144" s="153" t="s">
        <v>676</v>
      </c>
      <c r="D144" s="201"/>
      <c r="E144" s="203"/>
      <c r="F144" s="366"/>
      <c r="G144" s="366"/>
      <c r="H144" s="366"/>
      <c r="I144" s="363"/>
    </row>
    <row r="145" spans="1:9" x14ac:dyDescent="0.25">
      <c r="A145" s="512"/>
      <c r="B145" s="518"/>
      <c r="C145" s="159" t="s">
        <v>579</v>
      </c>
      <c r="D145" s="201"/>
      <c r="E145" s="203"/>
      <c r="F145" s="366"/>
      <c r="G145" s="366"/>
      <c r="H145" s="366"/>
      <c r="I145" s="363"/>
    </row>
    <row r="146" spans="1:9" x14ac:dyDescent="0.25">
      <c r="A146" s="512"/>
      <c r="B146" s="406" t="s">
        <v>800</v>
      </c>
      <c r="C146" s="158" t="s">
        <v>801</v>
      </c>
      <c r="D146" s="201"/>
      <c r="E146" s="203"/>
      <c r="F146" s="366"/>
      <c r="G146" s="366"/>
      <c r="H146" s="366"/>
      <c r="I146" s="363"/>
    </row>
    <row r="147" spans="1:9" ht="39" customHeight="1" x14ac:dyDescent="0.25">
      <c r="A147" s="512"/>
      <c r="B147" s="518"/>
      <c r="C147" s="153" t="s">
        <v>802</v>
      </c>
      <c r="D147" s="201"/>
      <c r="E147" s="203"/>
      <c r="F147" s="366"/>
      <c r="G147" s="366"/>
      <c r="H147" s="366"/>
      <c r="I147" s="363"/>
    </row>
    <row r="148" spans="1:9" x14ac:dyDescent="0.25">
      <c r="A148" s="512"/>
      <c r="B148" s="518"/>
      <c r="C148" s="159" t="s">
        <v>803</v>
      </c>
      <c r="D148" s="201"/>
      <c r="E148" s="203"/>
      <c r="F148" s="366"/>
      <c r="G148" s="366"/>
      <c r="H148" s="366"/>
      <c r="I148" s="363"/>
    </row>
    <row r="149" spans="1:9" x14ac:dyDescent="0.25">
      <c r="A149" s="512"/>
      <c r="B149" s="406" t="s">
        <v>804</v>
      </c>
      <c r="C149" s="158" t="s">
        <v>805</v>
      </c>
      <c r="D149" s="201"/>
      <c r="E149" s="203"/>
      <c r="F149" s="366"/>
      <c r="G149" s="366"/>
      <c r="H149" s="366"/>
      <c r="I149" s="363"/>
    </row>
    <row r="150" spans="1:9" ht="30" x14ac:dyDescent="0.25">
      <c r="A150" s="512"/>
      <c r="B150" s="518"/>
      <c r="C150" s="153" t="s">
        <v>806</v>
      </c>
      <c r="D150" s="201"/>
      <c r="E150" s="203"/>
      <c r="F150" s="366"/>
      <c r="G150" s="366"/>
      <c r="H150" s="366"/>
      <c r="I150" s="363"/>
    </row>
    <row r="151" spans="1:9" ht="38.25" customHeight="1" thickBot="1" x14ac:dyDescent="0.3">
      <c r="A151" s="513"/>
      <c r="B151" s="519"/>
      <c r="C151" s="144" t="s">
        <v>661</v>
      </c>
      <c r="D151" s="205"/>
      <c r="E151" s="210"/>
      <c r="F151" s="367"/>
      <c r="G151" s="367"/>
      <c r="H151" s="367"/>
      <c r="I151" s="364"/>
    </row>
    <row r="152" spans="1:9" ht="45" x14ac:dyDescent="0.25">
      <c r="A152" s="511">
        <v>11</v>
      </c>
      <c r="B152" s="162" t="s">
        <v>436</v>
      </c>
      <c r="C152" s="458" t="s">
        <v>445</v>
      </c>
      <c r="D152" s="135" t="s">
        <v>437</v>
      </c>
      <c r="E152" s="135" t="s">
        <v>438</v>
      </c>
      <c r="F152" s="329" t="s">
        <v>439</v>
      </c>
      <c r="G152" s="329" t="s">
        <v>440</v>
      </c>
      <c r="H152" s="329" t="s">
        <v>441</v>
      </c>
      <c r="I152" s="326" t="s">
        <v>442</v>
      </c>
    </row>
    <row r="153" spans="1:9" ht="33.75" customHeight="1" x14ac:dyDescent="0.25">
      <c r="A153" s="512"/>
      <c r="B153" s="157" t="s">
        <v>807</v>
      </c>
      <c r="C153" s="459"/>
      <c r="D153" s="137">
        <f>'Самоуправление волонтерство'!D7</f>
        <v>0</v>
      </c>
      <c r="E153" s="212"/>
      <c r="F153" s="330"/>
      <c r="G153" s="330"/>
      <c r="H153" s="330"/>
      <c r="I153" s="327"/>
    </row>
    <row r="154" spans="1:9" ht="15.75" thickBot="1" x14ac:dyDescent="0.3">
      <c r="A154" s="513"/>
      <c r="B154" s="139" t="s">
        <v>444</v>
      </c>
      <c r="C154" s="460"/>
      <c r="D154" s="139" t="s">
        <v>446</v>
      </c>
      <c r="E154" s="139" t="s">
        <v>447</v>
      </c>
      <c r="F154" s="331"/>
      <c r="G154" s="331"/>
      <c r="H154" s="331"/>
      <c r="I154" s="328"/>
    </row>
    <row r="155" spans="1:9" x14ac:dyDescent="0.25">
      <c r="A155" s="511"/>
      <c r="B155" s="517" t="s">
        <v>808</v>
      </c>
      <c r="C155" s="140" t="s">
        <v>459</v>
      </c>
      <c r="D155" s="200"/>
      <c r="E155" s="207"/>
      <c r="F155" s="365"/>
      <c r="G155" s="365"/>
      <c r="H155" s="365"/>
      <c r="I155" s="362"/>
    </row>
    <row r="156" spans="1:9" x14ac:dyDescent="0.25">
      <c r="A156" s="512"/>
      <c r="B156" s="518"/>
      <c r="C156" s="142" t="s">
        <v>676</v>
      </c>
      <c r="D156" s="201"/>
      <c r="E156" s="203"/>
      <c r="F156" s="366"/>
      <c r="G156" s="366"/>
      <c r="H156" s="366"/>
      <c r="I156" s="363"/>
    </row>
    <row r="157" spans="1:9" x14ac:dyDescent="0.25">
      <c r="A157" s="512"/>
      <c r="B157" s="518"/>
      <c r="C157" s="159" t="s">
        <v>579</v>
      </c>
      <c r="D157" s="201"/>
      <c r="E157" s="203"/>
      <c r="F157" s="366"/>
      <c r="G157" s="366"/>
      <c r="H157" s="366"/>
      <c r="I157" s="363"/>
    </row>
    <row r="158" spans="1:9" x14ac:dyDescent="0.25">
      <c r="A158" s="512"/>
      <c r="B158" s="406" t="s">
        <v>809</v>
      </c>
      <c r="C158" s="158" t="s">
        <v>449</v>
      </c>
      <c r="D158" s="201"/>
      <c r="E158" s="203"/>
      <c r="F158" s="366"/>
      <c r="G158" s="366"/>
      <c r="H158" s="366"/>
      <c r="I158" s="363"/>
    </row>
    <row r="159" spans="1:9" x14ac:dyDescent="0.25">
      <c r="A159" s="512"/>
      <c r="B159" s="518"/>
      <c r="C159" s="142" t="s">
        <v>552</v>
      </c>
      <c r="D159" s="201"/>
      <c r="E159" s="203"/>
      <c r="F159" s="366"/>
      <c r="G159" s="366"/>
      <c r="H159" s="366"/>
      <c r="I159" s="363"/>
    </row>
    <row r="160" spans="1:9" ht="15.75" thickBot="1" x14ac:dyDescent="0.3">
      <c r="A160" s="513"/>
      <c r="B160" s="519"/>
      <c r="C160" s="144" t="s">
        <v>478</v>
      </c>
      <c r="D160" s="205"/>
      <c r="E160" s="210"/>
      <c r="F160" s="367"/>
      <c r="G160" s="367"/>
      <c r="H160" s="367"/>
      <c r="I160" s="364"/>
    </row>
    <row r="161" spans="1:9" ht="45" x14ac:dyDescent="0.25">
      <c r="A161" s="511">
        <v>12</v>
      </c>
      <c r="B161" s="162" t="s">
        <v>436</v>
      </c>
      <c r="C161" s="458" t="s">
        <v>445</v>
      </c>
      <c r="D161" s="135" t="s">
        <v>437</v>
      </c>
      <c r="E161" s="135" t="s">
        <v>438</v>
      </c>
      <c r="F161" s="329" t="s">
        <v>439</v>
      </c>
      <c r="G161" s="329" t="s">
        <v>440</v>
      </c>
      <c r="H161" s="329" t="s">
        <v>441</v>
      </c>
      <c r="I161" s="326" t="s">
        <v>442</v>
      </c>
    </row>
    <row r="162" spans="1:9" ht="47.25" customHeight="1" x14ac:dyDescent="0.25">
      <c r="A162" s="512"/>
      <c r="B162" s="157" t="s">
        <v>203</v>
      </c>
      <c r="C162" s="459"/>
      <c r="D162" s="137">
        <f>'Самоуправление волонтерство'!D9</f>
        <v>0</v>
      </c>
      <c r="E162" s="212"/>
      <c r="F162" s="330"/>
      <c r="G162" s="330"/>
      <c r="H162" s="330"/>
      <c r="I162" s="327"/>
    </row>
    <row r="163" spans="1:9" ht="15.75" thickBot="1" x14ac:dyDescent="0.3">
      <c r="A163" s="513"/>
      <c r="B163" s="139" t="s">
        <v>444</v>
      </c>
      <c r="C163" s="460"/>
      <c r="D163" s="139" t="s">
        <v>446</v>
      </c>
      <c r="E163" s="139" t="s">
        <v>447</v>
      </c>
      <c r="F163" s="331"/>
      <c r="G163" s="331"/>
      <c r="H163" s="331"/>
      <c r="I163" s="328"/>
    </row>
    <row r="164" spans="1:9" x14ac:dyDescent="0.25">
      <c r="A164" s="514"/>
      <c r="B164" s="517" t="s">
        <v>810</v>
      </c>
      <c r="C164" s="140" t="s">
        <v>459</v>
      </c>
      <c r="D164" s="200"/>
      <c r="E164" s="207"/>
      <c r="F164" s="365"/>
      <c r="G164" s="365"/>
      <c r="H164" s="365"/>
      <c r="I164" s="362"/>
    </row>
    <row r="165" spans="1:9" x14ac:dyDescent="0.25">
      <c r="A165" s="515"/>
      <c r="B165" s="518"/>
      <c r="C165" s="142" t="s">
        <v>676</v>
      </c>
      <c r="D165" s="201"/>
      <c r="E165" s="203"/>
      <c r="F165" s="366"/>
      <c r="G165" s="366"/>
      <c r="H165" s="366"/>
      <c r="I165" s="363"/>
    </row>
    <row r="166" spans="1:9" x14ac:dyDescent="0.25">
      <c r="A166" s="515"/>
      <c r="B166" s="518"/>
      <c r="C166" s="159" t="s">
        <v>579</v>
      </c>
      <c r="D166" s="201"/>
      <c r="E166" s="203"/>
      <c r="F166" s="366"/>
      <c r="G166" s="366"/>
      <c r="H166" s="366"/>
      <c r="I166" s="363"/>
    </row>
    <row r="167" spans="1:9" x14ac:dyDescent="0.25">
      <c r="A167" s="515"/>
      <c r="B167" s="406" t="s">
        <v>811</v>
      </c>
      <c r="C167" s="158" t="s">
        <v>449</v>
      </c>
      <c r="D167" s="201"/>
      <c r="E167" s="203"/>
      <c r="F167" s="366"/>
      <c r="G167" s="366"/>
      <c r="H167" s="366"/>
      <c r="I167" s="363"/>
    </row>
    <row r="168" spans="1:9" x14ac:dyDescent="0.25">
      <c r="A168" s="515"/>
      <c r="B168" s="518"/>
      <c r="C168" s="142" t="s">
        <v>552</v>
      </c>
      <c r="D168" s="201"/>
      <c r="E168" s="203"/>
      <c r="F168" s="366"/>
      <c r="G168" s="366"/>
      <c r="H168" s="366"/>
      <c r="I168" s="363"/>
    </row>
    <row r="169" spans="1:9" x14ac:dyDescent="0.25">
      <c r="A169" s="515"/>
      <c r="B169" s="518"/>
      <c r="C169" s="159" t="s">
        <v>478</v>
      </c>
      <c r="D169" s="201"/>
      <c r="E169" s="203"/>
      <c r="F169" s="366"/>
      <c r="G169" s="366"/>
      <c r="H169" s="366"/>
      <c r="I169" s="363"/>
    </row>
    <row r="170" spans="1:9" x14ac:dyDescent="0.25">
      <c r="A170" s="515"/>
      <c r="B170" s="406" t="s">
        <v>812</v>
      </c>
      <c r="C170" s="158" t="s">
        <v>813</v>
      </c>
      <c r="D170" s="201"/>
      <c r="E170" s="203"/>
      <c r="F170" s="366"/>
      <c r="G170" s="366"/>
      <c r="H170" s="366"/>
      <c r="I170" s="363"/>
    </row>
    <row r="171" spans="1:9" ht="30" x14ac:dyDescent="0.25">
      <c r="A171" s="515"/>
      <c r="B171" s="518"/>
      <c r="C171" s="153" t="s">
        <v>814</v>
      </c>
      <c r="D171" s="201"/>
      <c r="E171" s="203"/>
      <c r="F171" s="366"/>
      <c r="G171" s="366"/>
      <c r="H171" s="366"/>
      <c r="I171" s="363"/>
    </row>
    <row r="172" spans="1:9" ht="15.75" thickBot="1" x14ac:dyDescent="0.3">
      <c r="A172" s="516"/>
      <c r="B172" s="519"/>
      <c r="C172" s="144" t="s">
        <v>815</v>
      </c>
      <c r="D172" s="205"/>
      <c r="E172" s="210"/>
      <c r="F172" s="367"/>
      <c r="G172" s="367"/>
      <c r="H172" s="367"/>
      <c r="I172" s="364"/>
    </row>
    <row r="173" spans="1:9" ht="45" x14ac:dyDescent="0.25">
      <c r="A173" s="511">
        <v>13</v>
      </c>
      <c r="B173" s="162" t="s">
        <v>436</v>
      </c>
      <c r="C173" s="458" t="s">
        <v>445</v>
      </c>
      <c r="D173" s="135" t="s">
        <v>437</v>
      </c>
      <c r="E173" s="135" t="s">
        <v>438</v>
      </c>
      <c r="F173" s="329" t="s">
        <v>439</v>
      </c>
      <c r="G173" s="329" t="s">
        <v>440</v>
      </c>
      <c r="H173" s="329" t="s">
        <v>441</v>
      </c>
      <c r="I173" s="326" t="s">
        <v>442</v>
      </c>
    </row>
    <row r="174" spans="1:9" ht="53.25" customHeight="1" x14ac:dyDescent="0.25">
      <c r="A174" s="512"/>
      <c r="B174" s="157" t="s">
        <v>816</v>
      </c>
      <c r="C174" s="459"/>
      <c r="D174" s="137">
        <f>'Самоуправление волонтерство'!D11</f>
        <v>0</v>
      </c>
      <c r="E174" s="212"/>
      <c r="F174" s="330"/>
      <c r="G174" s="330"/>
      <c r="H174" s="330"/>
      <c r="I174" s="327"/>
    </row>
    <row r="175" spans="1:9" ht="15.75" thickBot="1" x14ac:dyDescent="0.3">
      <c r="A175" s="513"/>
      <c r="B175" s="139" t="s">
        <v>444</v>
      </c>
      <c r="C175" s="460"/>
      <c r="D175" s="139" t="s">
        <v>446</v>
      </c>
      <c r="E175" s="139" t="s">
        <v>447</v>
      </c>
      <c r="F175" s="331"/>
      <c r="G175" s="331"/>
      <c r="H175" s="331"/>
      <c r="I175" s="328"/>
    </row>
    <row r="176" spans="1:9" x14ac:dyDescent="0.25">
      <c r="A176" s="514"/>
      <c r="B176" s="517" t="s">
        <v>817</v>
      </c>
      <c r="C176" s="140" t="s">
        <v>805</v>
      </c>
      <c r="D176" s="200"/>
      <c r="E176" s="207"/>
      <c r="F176" s="365"/>
      <c r="G176" s="365"/>
      <c r="H176" s="365"/>
      <c r="I176" s="362"/>
    </row>
    <row r="177" spans="1:9" ht="30" x14ac:dyDescent="0.25">
      <c r="A177" s="515"/>
      <c r="B177" s="518"/>
      <c r="C177" s="153" t="s">
        <v>806</v>
      </c>
      <c r="D177" s="201"/>
      <c r="E177" s="203"/>
      <c r="F177" s="366"/>
      <c r="G177" s="366"/>
      <c r="H177" s="366"/>
      <c r="I177" s="363"/>
    </row>
    <row r="178" spans="1:9" x14ac:dyDescent="0.25">
      <c r="A178" s="515"/>
      <c r="B178" s="518"/>
      <c r="C178" s="159" t="s">
        <v>661</v>
      </c>
      <c r="D178" s="201"/>
      <c r="E178" s="203"/>
      <c r="F178" s="366"/>
      <c r="G178" s="366"/>
      <c r="H178" s="366"/>
      <c r="I178" s="363"/>
    </row>
    <row r="179" spans="1:9" x14ac:dyDescent="0.25">
      <c r="A179" s="515"/>
      <c r="B179" s="406" t="s">
        <v>818</v>
      </c>
      <c r="C179" s="158" t="s">
        <v>819</v>
      </c>
      <c r="D179" s="201"/>
      <c r="E179" s="203"/>
      <c r="F179" s="366"/>
      <c r="G179" s="366"/>
      <c r="H179" s="366"/>
      <c r="I179" s="363"/>
    </row>
    <row r="180" spans="1:9" x14ac:dyDescent="0.25">
      <c r="A180" s="515"/>
      <c r="B180" s="518"/>
      <c r="C180" s="142" t="s">
        <v>820</v>
      </c>
      <c r="D180" s="201"/>
      <c r="E180" s="203"/>
      <c r="F180" s="366"/>
      <c r="G180" s="366"/>
      <c r="H180" s="366"/>
      <c r="I180" s="363"/>
    </row>
    <row r="181" spans="1:9" x14ac:dyDescent="0.25">
      <c r="A181" s="515"/>
      <c r="B181" s="518"/>
      <c r="C181" s="159" t="s">
        <v>821</v>
      </c>
      <c r="D181" s="201"/>
      <c r="E181" s="203"/>
      <c r="F181" s="366"/>
      <c r="G181" s="366"/>
      <c r="H181" s="366"/>
      <c r="I181" s="363"/>
    </row>
    <row r="182" spans="1:9" x14ac:dyDescent="0.25">
      <c r="A182" s="515"/>
      <c r="B182" s="406" t="s">
        <v>822</v>
      </c>
      <c r="C182" s="158" t="s">
        <v>805</v>
      </c>
      <c r="D182" s="201"/>
      <c r="E182" s="203"/>
      <c r="F182" s="366"/>
      <c r="G182" s="366"/>
      <c r="H182" s="366"/>
      <c r="I182" s="363"/>
    </row>
    <row r="183" spans="1:9" ht="30" x14ac:dyDescent="0.25">
      <c r="A183" s="515"/>
      <c r="B183" s="518"/>
      <c r="C183" s="153" t="s">
        <v>806</v>
      </c>
      <c r="D183" s="201"/>
      <c r="E183" s="203"/>
      <c r="F183" s="366"/>
      <c r="G183" s="366"/>
      <c r="H183" s="366"/>
      <c r="I183" s="363"/>
    </row>
    <row r="184" spans="1:9" x14ac:dyDescent="0.25">
      <c r="A184" s="515"/>
      <c r="B184" s="518"/>
      <c r="C184" s="159" t="s">
        <v>661</v>
      </c>
      <c r="D184" s="201"/>
      <c r="E184" s="203"/>
      <c r="F184" s="366"/>
      <c r="G184" s="366"/>
      <c r="H184" s="366"/>
      <c r="I184" s="363"/>
    </row>
    <row r="185" spans="1:9" x14ac:dyDescent="0.25">
      <c r="A185" s="515"/>
      <c r="B185" s="406" t="s">
        <v>823</v>
      </c>
      <c r="C185" s="158" t="s">
        <v>449</v>
      </c>
      <c r="D185" s="201"/>
      <c r="E185" s="203"/>
      <c r="F185" s="366"/>
      <c r="G185" s="366"/>
      <c r="H185" s="366"/>
      <c r="I185" s="363"/>
    </row>
    <row r="186" spans="1:9" x14ac:dyDescent="0.25">
      <c r="A186" s="515"/>
      <c r="B186" s="518"/>
      <c r="C186" s="142" t="s">
        <v>552</v>
      </c>
      <c r="D186" s="201"/>
      <c r="E186" s="203"/>
      <c r="F186" s="366"/>
      <c r="G186" s="366"/>
      <c r="H186" s="366"/>
      <c r="I186" s="363"/>
    </row>
    <row r="187" spans="1:9" ht="15.75" thickBot="1" x14ac:dyDescent="0.3">
      <c r="A187" s="516"/>
      <c r="B187" s="519"/>
      <c r="C187" s="144" t="s">
        <v>478</v>
      </c>
      <c r="D187" s="205"/>
      <c r="E187" s="210"/>
      <c r="F187" s="367"/>
      <c r="G187" s="367"/>
      <c r="H187" s="367"/>
      <c r="I187" s="364"/>
    </row>
    <row r="188" spans="1:9" ht="45" x14ac:dyDescent="0.25">
      <c r="A188" s="511">
        <v>14</v>
      </c>
      <c r="B188" s="162" t="s">
        <v>436</v>
      </c>
      <c r="C188" s="458" t="s">
        <v>445</v>
      </c>
      <c r="D188" s="135" t="s">
        <v>437</v>
      </c>
      <c r="E188" s="135" t="s">
        <v>438</v>
      </c>
      <c r="F188" s="329" t="s">
        <v>439</v>
      </c>
      <c r="G188" s="329" t="s">
        <v>440</v>
      </c>
      <c r="H188" s="329" t="s">
        <v>441</v>
      </c>
      <c r="I188" s="326" t="s">
        <v>442</v>
      </c>
    </row>
    <row r="189" spans="1:9" ht="47.25" customHeight="1" x14ac:dyDescent="0.25">
      <c r="A189" s="512"/>
      <c r="B189" s="157" t="s">
        <v>824</v>
      </c>
      <c r="C189" s="459"/>
      <c r="D189" s="137">
        <f>'Самоуправление волонтерство'!D13</f>
        <v>0</v>
      </c>
      <c r="E189" s="212"/>
      <c r="F189" s="330"/>
      <c r="G189" s="330"/>
      <c r="H189" s="330"/>
      <c r="I189" s="327"/>
    </row>
    <row r="190" spans="1:9" ht="15.75" thickBot="1" x14ac:dyDescent="0.3">
      <c r="A190" s="513"/>
      <c r="B190" s="139" t="s">
        <v>444</v>
      </c>
      <c r="C190" s="460"/>
      <c r="D190" s="139" t="s">
        <v>446</v>
      </c>
      <c r="E190" s="139" t="s">
        <v>447</v>
      </c>
      <c r="F190" s="331"/>
      <c r="G190" s="331"/>
      <c r="H190" s="331"/>
      <c r="I190" s="328"/>
    </row>
    <row r="191" spans="1:9" x14ac:dyDescent="0.25">
      <c r="A191" s="514"/>
      <c r="B191" s="517" t="s">
        <v>825</v>
      </c>
      <c r="C191" s="140" t="s">
        <v>805</v>
      </c>
      <c r="D191" s="200"/>
      <c r="E191" s="207"/>
      <c r="F191" s="365"/>
      <c r="G191" s="365"/>
      <c r="H191" s="365"/>
      <c r="I191" s="362"/>
    </row>
    <row r="192" spans="1:9" ht="30" x14ac:dyDescent="0.25">
      <c r="A192" s="515"/>
      <c r="B192" s="518"/>
      <c r="C192" s="153" t="s">
        <v>806</v>
      </c>
      <c r="D192" s="201"/>
      <c r="E192" s="203"/>
      <c r="F192" s="366"/>
      <c r="G192" s="366"/>
      <c r="H192" s="366"/>
      <c r="I192" s="363"/>
    </row>
    <row r="193" spans="1:9" x14ac:dyDescent="0.25">
      <c r="A193" s="515"/>
      <c r="B193" s="518"/>
      <c r="C193" s="159" t="s">
        <v>661</v>
      </c>
      <c r="D193" s="201"/>
      <c r="E193" s="203"/>
      <c r="F193" s="366"/>
      <c r="G193" s="366"/>
      <c r="H193" s="366"/>
      <c r="I193" s="363"/>
    </row>
    <row r="194" spans="1:9" x14ac:dyDescent="0.25">
      <c r="A194" s="515"/>
      <c r="B194" s="406" t="s">
        <v>826</v>
      </c>
      <c r="C194" s="158" t="s">
        <v>449</v>
      </c>
      <c r="D194" s="201"/>
      <c r="E194" s="203"/>
      <c r="F194" s="366"/>
      <c r="G194" s="366"/>
      <c r="H194" s="366"/>
      <c r="I194" s="363"/>
    </row>
    <row r="195" spans="1:9" x14ac:dyDescent="0.25">
      <c r="A195" s="515"/>
      <c r="B195" s="518"/>
      <c r="C195" s="142" t="s">
        <v>552</v>
      </c>
      <c r="D195" s="201"/>
      <c r="E195" s="203"/>
      <c r="F195" s="366"/>
      <c r="G195" s="366"/>
      <c r="H195" s="366"/>
      <c r="I195" s="363"/>
    </row>
    <row r="196" spans="1:9" x14ac:dyDescent="0.25">
      <c r="A196" s="515"/>
      <c r="B196" s="518"/>
      <c r="C196" s="159" t="s">
        <v>478</v>
      </c>
      <c r="D196" s="201"/>
      <c r="E196" s="203"/>
      <c r="F196" s="366"/>
      <c r="G196" s="366"/>
      <c r="H196" s="366"/>
      <c r="I196" s="363"/>
    </row>
    <row r="197" spans="1:9" x14ac:dyDescent="0.25">
      <c r="A197" s="515"/>
      <c r="B197" s="406" t="s">
        <v>827</v>
      </c>
      <c r="C197" s="158" t="s">
        <v>760</v>
      </c>
      <c r="D197" s="201"/>
      <c r="E197" s="203"/>
      <c r="F197" s="366"/>
      <c r="G197" s="366"/>
      <c r="H197" s="366"/>
      <c r="I197" s="363"/>
    </row>
    <row r="198" spans="1:9" x14ac:dyDescent="0.25">
      <c r="A198" s="515"/>
      <c r="B198" s="518"/>
      <c r="C198" s="153" t="s">
        <v>761</v>
      </c>
      <c r="D198" s="201"/>
      <c r="E198" s="203"/>
      <c r="F198" s="366"/>
      <c r="G198" s="366"/>
      <c r="H198" s="366"/>
      <c r="I198" s="363"/>
    </row>
    <row r="199" spans="1:9" ht="15.75" thickBot="1" x14ac:dyDescent="0.3">
      <c r="A199" s="516"/>
      <c r="B199" s="519"/>
      <c r="C199" s="144" t="s">
        <v>746</v>
      </c>
      <c r="D199" s="205"/>
      <c r="E199" s="210"/>
      <c r="F199" s="367"/>
      <c r="G199" s="367"/>
      <c r="H199" s="367"/>
      <c r="I199" s="364"/>
    </row>
    <row r="200" spans="1:9" ht="45" x14ac:dyDescent="0.25">
      <c r="A200" s="511">
        <v>15</v>
      </c>
      <c r="B200" s="162" t="s">
        <v>436</v>
      </c>
      <c r="C200" s="458" t="s">
        <v>445</v>
      </c>
      <c r="D200" s="135" t="s">
        <v>437</v>
      </c>
      <c r="E200" s="135" t="s">
        <v>438</v>
      </c>
      <c r="F200" s="329" t="s">
        <v>439</v>
      </c>
      <c r="G200" s="329" t="s">
        <v>440</v>
      </c>
      <c r="H200" s="329" t="s">
        <v>441</v>
      </c>
      <c r="I200" s="326" t="s">
        <v>442</v>
      </c>
    </row>
    <row r="201" spans="1:9" ht="42" customHeight="1" x14ac:dyDescent="0.25">
      <c r="A201" s="512"/>
      <c r="B201" s="157" t="s">
        <v>828</v>
      </c>
      <c r="C201" s="459"/>
      <c r="D201" s="137">
        <f>'Самоуправление волонтерство'!D15</f>
        <v>0</v>
      </c>
      <c r="E201" s="212"/>
      <c r="F201" s="330"/>
      <c r="G201" s="330"/>
      <c r="H201" s="330"/>
      <c r="I201" s="327"/>
    </row>
    <row r="202" spans="1:9" ht="15.75" thickBot="1" x14ac:dyDescent="0.3">
      <c r="A202" s="513"/>
      <c r="B202" s="139" t="s">
        <v>444</v>
      </c>
      <c r="C202" s="460"/>
      <c r="D202" s="139" t="s">
        <v>446</v>
      </c>
      <c r="E202" s="139" t="s">
        <v>447</v>
      </c>
      <c r="F202" s="331"/>
      <c r="G202" s="331"/>
      <c r="H202" s="331"/>
      <c r="I202" s="328"/>
    </row>
    <row r="203" spans="1:9" x14ac:dyDescent="0.25">
      <c r="A203" s="514"/>
      <c r="B203" s="517" t="s">
        <v>829</v>
      </c>
      <c r="C203" s="140" t="s">
        <v>805</v>
      </c>
      <c r="D203" s="200"/>
      <c r="E203" s="207"/>
      <c r="F203" s="365"/>
      <c r="G203" s="365"/>
      <c r="H203" s="365"/>
      <c r="I203" s="362"/>
    </row>
    <row r="204" spans="1:9" ht="30" x14ac:dyDescent="0.25">
      <c r="A204" s="515"/>
      <c r="B204" s="518"/>
      <c r="C204" s="153" t="s">
        <v>806</v>
      </c>
      <c r="D204" s="201"/>
      <c r="E204" s="203"/>
      <c r="F204" s="366"/>
      <c r="G204" s="366"/>
      <c r="H204" s="366"/>
      <c r="I204" s="363"/>
    </row>
    <row r="205" spans="1:9" x14ac:dyDescent="0.25">
      <c r="A205" s="515"/>
      <c r="B205" s="518"/>
      <c r="C205" s="159" t="s">
        <v>661</v>
      </c>
      <c r="D205" s="201"/>
      <c r="E205" s="203"/>
      <c r="F205" s="366"/>
      <c r="G205" s="366"/>
      <c r="H205" s="366"/>
      <c r="I205" s="363"/>
    </row>
    <row r="206" spans="1:9" x14ac:dyDescent="0.25">
      <c r="A206" s="515"/>
      <c r="B206" s="406" t="s">
        <v>830</v>
      </c>
      <c r="C206" s="158" t="s">
        <v>449</v>
      </c>
      <c r="D206" s="201"/>
      <c r="E206" s="203"/>
      <c r="F206" s="366"/>
      <c r="G206" s="366"/>
      <c r="H206" s="366"/>
      <c r="I206" s="363"/>
    </row>
    <row r="207" spans="1:9" x14ac:dyDescent="0.25">
      <c r="A207" s="515"/>
      <c r="B207" s="518"/>
      <c r="C207" s="142" t="s">
        <v>552</v>
      </c>
      <c r="D207" s="201"/>
      <c r="E207" s="203"/>
      <c r="F207" s="366"/>
      <c r="G207" s="366"/>
      <c r="H207" s="366"/>
      <c r="I207" s="363"/>
    </row>
    <row r="208" spans="1:9" x14ac:dyDescent="0.25">
      <c r="A208" s="515"/>
      <c r="B208" s="518"/>
      <c r="C208" s="159" t="s">
        <v>478</v>
      </c>
      <c r="D208" s="201"/>
      <c r="E208" s="203"/>
      <c r="F208" s="366"/>
      <c r="G208" s="366"/>
      <c r="H208" s="366"/>
      <c r="I208" s="363"/>
    </row>
    <row r="209" spans="1:9" x14ac:dyDescent="0.25">
      <c r="A209" s="515"/>
      <c r="B209" s="406" t="s">
        <v>831</v>
      </c>
      <c r="C209" s="158" t="s">
        <v>760</v>
      </c>
      <c r="D209" s="201"/>
      <c r="E209" s="203"/>
      <c r="F209" s="366"/>
      <c r="G209" s="366"/>
      <c r="H209" s="366"/>
      <c r="I209" s="363"/>
    </row>
    <row r="210" spans="1:9" x14ac:dyDescent="0.25">
      <c r="A210" s="515"/>
      <c r="B210" s="518"/>
      <c r="C210" s="153" t="s">
        <v>761</v>
      </c>
      <c r="D210" s="201"/>
      <c r="E210" s="203"/>
      <c r="F210" s="366"/>
      <c r="G210" s="366"/>
      <c r="H210" s="366"/>
      <c r="I210" s="363"/>
    </row>
    <row r="211" spans="1:9" ht="15.75" thickBot="1" x14ac:dyDescent="0.3">
      <c r="A211" s="516"/>
      <c r="B211" s="519"/>
      <c r="C211" s="144" t="s">
        <v>746</v>
      </c>
      <c r="D211" s="205"/>
      <c r="E211" s="210"/>
      <c r="F211" s="367"/>
      <c r="G211" s="367"/>
      <c r="H211" s="367"/>
      <c r="I211" s="364"/>
    </row>
    <row r="212" spans="1:9" ht="45" x14ac:dyDescent="0.25">
      <c r="A212" s="511">
        <v>16</v>
      </c>
      <c r="B212" s="162" t="s">
        <v>436</v>
      </c>
      <c r="C212" s="458" t="s">
        <v>445</v>
      </c>
      <c r="D212" s="135" t="s">
        <v>437</v>
      </c>
      <c r="E212" s="135" t="s">
        <v>438</v>
      </c>
      <c r="F212" s="329" t="s">
        <v>439</v>
      </c>
      <c r="G212" s="329" t="s">
        <v>440</v>
      </c>
      <c r="H212" s="329" t="s">
        <v>441</v>
      </c>
      <c r="I212" s="326" t="s">
        <v>442</v>
      </c>
    </row>
    <row r="213" spans="1:9" ht="30.75" customHeight="1" x14ac:dyDescent="0.25">
      <c r="A213" s="512"/>
      <c r="B213" s="157" t="s">
        <v>832</v>
      </c>
      <c r="C213" s="459"/>
      <c r="D213" s="137">
        <f>'Самоуправление волонтерство'!D17</f>
        <v>0</v>
      </c>
      <c r="E213" s="212"/>
      <c r="F213" s="330"/>
      <c r="G213" s="330"/>
      <c r="H213" s="330"/>
      <c r="I213" s="327"/>
    </row>
    <row r="214" spans="1:9" ht="15.75" thickBot="1" x14ac:dyDescent="0.3">
      <c r="A214" s="513"/>
      <c r="B214" s="139" t="s">
        <v>444</v>
      </c>
      <c r="C214" s="460"/>
      <c r="D214" s="139" t="s">
        <v>446</v>
      </c>
      <c r="E214" s="139" t="s">
        <v>447</v>
      </c>
      <c r="F214" s="331"/>
      <c r="G214" s="331"/>
      <c r="H214" s="331"/>
      <c r="I214" s="328"/>
    </row>
    <row r="215" spans="1:9" x14ac:dyDescent="0.25">
      <c r="A215" s="514"/>
      <c r="B215" s="517" t="s">
        <v>833</v>
      </c>
      <c r="C215" s="140" t="s">
        <v>774</v>
      </c>
      <c r="D215" s="200"/>
      <c r="E215" s="207"/>
      <c r="F215" s="365"/>
      <c r="G215" s="365"/>
      <c r="H215" s="365"/>
      <c r="I215" s="362"/>
    </row>
    <row r="216" spans="1:9" ht="30" x14ac:dyDescent="0.25">
      <c r="A216" s="515"/>
      <c r="B216" s="518"/>
      <c r="C216" s="153" t="s">
        <v>775</v>
      </c>
      <c r="D216" s="201"/>
      <c r="E216" s="203"/>
      <c r="F216" s="366"/>
      <c r="G216" s="366"/>
      <c r="H216" s="366"/>
      <c r="I216" s="363"/>
    </row>
    <row r="217" spans="1:9" x14ac:dyDescent="0.25">
      <c r="A217" s="515"/>
      <c r="B217" s="518"/>
      <c r="C217" s="159" t="s">
        <v>75</v>
      </c>
      <c r="D217" s="201"/>
      <c r="E217" s="203"/>
      <c r="F217" s="366"/>
      <c r="G217" s="366"/>
      <c r="H217" s="366"/>
      <c r="I217" s="363"/>
    </row>
    <row r="218" spans="1:9" x14ac:dyDescent="0.25">
      <c r="A218" s="515"/>
      <c r="B218" s="406" t="s">
        <v>834</v>
      </c>
      <c r="C218" s="158" t="s">
        <v>459</v>
      </c>
      <c r="D218" s="201"/>
      <c r="E218" s="203"/>
      <c r="F218" s="366"/>
      <c r="G218" s="366"/>
      <c r="H218" s="366"/>
      <c r="I218" s="363"/>
    </row>
    <row r="219" spans="1:9" x14ac:dyDescent="0.25">
      <c r="A219" s="515"/>
      <c r="B219" s="518"/>
      <c r="C219" s="142" t="s">
        <v>676</v>
      </c>
      <c r="D219" s="201"/>
      <c r="E219" s="203"/>
      <c r="F219" s="366"/>
      <c r="G219" s="366"/>
      <c r="H219" s="366"/>
      <c r="I219" s="363"/>
    </row>
    <row r="220" spans="1:9" x14ac:dyDescent="0.25">
      <c r="A220" s="515"/>
      <c r="B220" s="518"/>
      <c r="C220" s="159" t="s">
        <v>579</v>
      </c>
      <c r="D220" s="201"/>
      <c r="E220" s="203"/>
      <c r="F220" s="366"/>
      <c r="G220" s="366"/>
      <c r="H220" s="366"/>
      <c r="I220" s="363"/>
    </row>
    <row r="221" spans="1:9" x14ac:dyDescent="0.25">
      <c r="A221" s="515"/>
      <c r="B221" s="406" t="s">
        <v>835</v>
      </c>
      <c r="C221" s="158" t="s">
        <v>459</v>
      </c>
      <c r="D221" s="201"/>
      <c r="E221" s="203"/>
      <c r="F221" s="366"/>
      <c r="G221" s="366"/>
      <c r="H221" s="366"/>
      <c r="I221" s="363"/>
    </row>
    <row r="222" spans="1:9" x14ac:dyDescent="0.25">
      <c r="A222" s="515"/>
      <c r="B222" s="518"/>
      <c r="C222" s="142" t="s">
        <v>578</v>
      </c>
      <c r="D222" s="201"/>
      <c r="E222" s="203"/>
      <c r="F222" s="366"/>
      <c r="G222" s="366"/>
      <c r="H222" s="366"/>
      <c r="I222" s="363"/>
    </row>
    <row r="223" spans="1:9" x14ac:dyDescent="0.25">
      <c r="A223" s="515"/>
      <c r="B223" s="518"/>
      <c r="C223" s="159" t="s">
        <v>579</v>
      </c>
      <c r="D223" s="201"/>
      <c r="E223" s="203"/>
      <c r="F223" s="366"/>
      <c r="G223" s="366"/>
      <c r="H223" s="366"/>
      <c r="I223" s="363"/>
    </row>
    <row r="224" spans="1:9" x14ac:dyDescent="0.25">
      <c r="A224" s="515"/>
      <c r="B224" s="406" t="s">
        <v>836</v>
      </c>
      <c r="C224" s="158" t="s">
        <v>837</v>
      </c>
      <c r="D224" s="201"/>
      <c r="E224" s="203"/>
      <c r="F224" s="366"/>
      <c r="G224" s="366"/>
      <c r="H224" s="366"/>
      <c r="I224" s="363"/>
    </row>
    <row r="225" spans="1:9" x14ac:dyDescent="0.25">
      <c r="A225" s="515"/>
      <c r="B225" s="518"/>
      <c r="C225" s="142" t="s">
        <v>838</v>
      </c>
      <c r="D225" s="201"/>
      <c r="E225" s="203"/>
      <c r="F225" s="366"/>
      <c r="G225" s="366"/>
      <c r="H225" s="366"/>
      <c r="I225" s="363"/>
    </row>
    <row r="226" spans="1:9" x14ac:dyDescent="0.25">
      <c r="A226" s="515"/>
      <c r="B226" s="518"/>
      <c r="C226" s="159" t="s">
        <v>105</v>
      </c>
      <c r="D226" s="201"/>
      <c r="E226" s="203"/>
      <c r="F226" s="366"/>
      <c r="G226" s="366"/>
      <c r="H226" s="366"/>
      <c r="I226" s="363"/>
    </row>
    <row r="227" spans="1:9" x14ac:dyDescent="0.25">
      <c r="A227" s="515"/>
      <c r="B227" s="406" t="s">
        <v>839</v>
      </c>
      <c r="C227" s="158" t="s">
        <v>805</v>
      </c>
      <c r="D227" s="201"/>
      <c r="E227" s="203"/>
      <c r="F227" s="366"/>
      <c r="G227" s="366"/>
      <c r="H227" s="366"/>
      <c r="I227" s="363"/>
    </row>
    <row r="228" spans="1:9" ht="30" x14ac:dyDescent="0.25">
      <c r="A228" s="515"/>
      <c r="B228" s="518"/>
      <c r="C228" s="153" t="s">
        <v>806</v>
      </c>
      <c r="D228" s="201"/>
      <c r="E228" s="203"/>
      <c r="F228" s="366"/>
      <c r="G228" s="366"/>
      <c r="H228" s="366"/>
      <c r="I228" s="363"/>
    </row>
    <row r="229" spans="1:9" ht="15.75" thickBot="1" x14ac:dyDescent="0.3">
      <c r="A229" s="516"/>
      <c r="B229" s="519"/>
      <c r="C229" s="144" t="s">
        <v>661</v>
      </c>
      <c r="D229" s="205"/>
      <c r="E229" s="210"/>
      <c r="F229" s="367"/>
      <c r="G229" s="367"/>
      <c r="H229" s="367"/>
      <c r="I229" s="364"/>
    </row>
  </sheetData>
  <sheetProtection algorithmName="SHA-512" hashValue="Dm5eraQwV3dw9tboZux7L5hGZ59l+e57P42KcDCz7mRo+ti7CIjvMJMXDbuVLilXgLtQNsn/Df1WYiIicgjjGw==" saltValue="P7Z7QOxtY8Jh0buAqh04Yg==" spinCount="100000" sheet="1" objects="1" scenarios="1"/>
  <mergeCells count="414">
    <mergeCell ref="K3:AA3"/>
    <mergeCell ref="B1:I1"/>
    <mergeCell ref="A2:A4"/>
    <mergeCell ref="F2:F4"/>
    <mergeCell ref="G2:G4"/>
    <mergeCell ref="H2:H4"/>
    <mergeCell ref="I2:I4"/>
    <mergeCell ref="I8:I10"/>
    <mergeCell ref="B11:B13"/>
    <mergeCell ref="F11:F13"/>
    <mergeCell ref="G11:G13"/>
    <mergeCell ref="H11:H13"/>
    <mergeCell ref="I11:I13"/>
    <mergeCell ref="A5:A13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C2:C4"/>
    <mergeCell ref="I17:I19"/>
    <mergeCell ref="A20:A22"/>
    <mergeCell ref="F20:F22"/>
    <mergeCell ref="G20:G22"/>
    <mergeCell ref="H20:H22"/>
    <mergeCell ref="I20:I22"/>
    <mergeCell ref="A14:A16"/>
    <mergeCell ref="F14:F16"/>
    <mergeCell ref="G14:G16"/>
    <mergeCell ref="H14:H16"/>
    <mergeCell ref="I14:I16"/>
    <mergeCell ref="A17:A19"/>
    <mergeCell ref="B17:B19"/>
    <mergeCell ref="F17:F19"/>
    <mergeCell ref="G17:G19"/>
    <mergeCell ref="H17:H19"/>
    <mergeCell ref="C14:C16"/>
    <mergeCell ref="C20:C22"/>
    <mergeCell ref="I26:I28"/>
    <mergeCell ref="B29:B31"/>
    <mergeCell ref="F29:F31"/>
    <mergeCell ref="G29:G31"/>
    <mergeCell ref="H29:H31"/>
    <mergeCell ref="I29:I31"/>
    <mergeCell ref="A23:A40"/>
    <mergeCell ref="B23:B25"/>
    <mergeCell ref="F23:F25"/>
    <mergeCell ref="G23:G25"/>
    <mergeCell ref="H23:H25"/>
    <mergeCell ref="I23:I25"/>
    <mergeCell ref="B26:B28"/>
    <mergeCell ref="F26:F28"/>
    <mergeCell ref="G26:G28"/>
    <mergeCell ref="H26:H28"/>
    <mergeCell ref="B32:B34"/>
    <mergeCell ref="F32:F34"/>
    <mergeCell ref="G32:G34"/>
    <mergeCell ref="H32:H34"/>
    <mergeCell ref="I32:I34"/>
    <mergeCell ref="B35:B37"/>
    <mergeCell ref="F35:F37"/>
    <mergeCell ref="G35:G37"/>
    <mergeCell ref="H35:H37"/>
    <mergeCell ref="I35:I37"/>
    <mergeCell ref="B38:B40"/>
    <mergeCell ref="F38:F40"/>
    <mergeCell ref="G38:G40"/>
    <mergeCell ref="H38:H40"/>
    <mergeCell ref="I38:I40"/>
    <mergeCell ref="A41:A43"/>
    <mergeCell ref="F41:F43"/>
    <mergeCell ref="G41:G43"/>
    <mergeCell ref="H41:H43"/>
    <mergeCell ref="I41:I43"/>
    <mergeCell ref="C41:C43"/>
    <mergeCell ref="I47:I49"/>
    <mergeCell ref="B50:B52"/>
    <mergeCell ref="F50:F52"/>
    <mergeCell ref="G50:G52"/>
    <mergeCell ref="H50:H52"/>
    <mergeCell ref="I50:I52"/>
    <mergeCell ref="A44:A58"/>
    <mergeCell ref="B44:B46"/>
    <mergeCell ref="F44:F46"/>
    <mergeCell ref="G44:G46"/>
    <mergeCell ref="H44:H46"/>
    <mergeCell ref="I44:I46"/>
    <mergeCell ref="B47:B49"/>
    <mergeCell ref="F47:F49"/>
    <mergeCell ref="G47:G49"/>
    <mergeCell ref="H47:H49"/>
    <mergeCell ref="B53:B55"/>
    <mergeCell ref="F53:F55"/>
    <mergeCell ref="G53:G55"/>
    <mergeCell ref="H53:H55"/>
    <mergeCell ref="I53:I55"/>
    <mergeCell ref="B56:B58"/>
    <mergeCell ref="F56:F58"/>
    <mergeCell ref="G56:G58"/>
    <mergeCell ref="H56:H58"/>
    <mergeCell ref="I56:I58"/>
    <mergeCell ref="I62:I64"/>
    <mergeCell ref="A65:A67"/>
    <mergeCell ref="F65:F67"/>
    <mergeCell ref="G65:G67"/>
    <mergeCell ref="H65:H67"/>
    <mergeCell ref="I65:I67"/>
    <mergeCell ref="C65:C67"/>
    <mergeCell ref="A59:A61"/>
    <mergeCell ref="F59:F61"/>
    <mergeCell ref="G59:G61"/>
    <mergeCell ref="H59:H61"/>
    <mergeCell ref="I59:I61"/>
    <mergeCell ref="A62:A64"/>
    <mergeCell ref="B62:B64"/>
    <mergeCell ref="F62:F64"/>
    <mergeCell ref="G62:G64"/>
    <mergeCell ref="H62:H64"/>
    <mergeCell ref="C59:C61"/>
    <mergeCell ref="I71:I73"/>
    <mergeCell ref="B74:B76"/>
    <mergeCell ref="F74:F76"/>
    <mergeCell ref="G74:G76"/>
    <mergeCell ref="H74:H76"/>
    <mergeCell ref="I74:I76"/>
    <mergeCell ref="A68:A88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B86:B88"/>
    <mergeCell ref="F86:F88"/>
    <mergeCell ref="G86:G88"/>
    <mergeCell ref="H86:H88"/>
    <mergeCell ref="I86:I88"/>
    <mergeCell ref="I92:I94"/>
    <mergeCell ref="B95:B97"/>
    <mergeCell ref="F95:F97"/>
    <mergeCell ref="G95:G97"/>
    <mergeCell ref="H95:H97"/>
    <mergeCell ref="I95:I97"/>
    <mergeCell ref="A89:A91"/>
    <mergeCell ref="F89:F91"/>
    <mergeCell ref="G89:G91"/>
    <mergeCell ref="H89:H91"/>
    <mergeCell ref="I89:I91"/>
    <mergeCell ref="A92:A97"/>
    <mergeCell ref="B92:B94"/>
    <mergeCell ref="F92:F94"/>
    <mergeCell ref="G92:G94"/>
    <mergeCell ref="H92:H94"/>
    <mergeCell ref="C89:C91"/>
    <mergeCell ref="A98:A100"/>
    <mergeCell ref="F98:F100"/>
    <mergeCell ref="G98:G100"/>
    <mergeCell ref="H98:H100"/>
    <mergeCell ref="I98:I100"/>
    <mergeCell ref="A101:A118"/>
    <mergeCell ref="B101:B103"/>
    <mergeCell ref="F101:F103"/>
    <mergeCell ref="G101:G103"/>
    <mergeCell ref="H101:H103"/>
    <mergeCell ref="B107:B109"/>
    <mergeCell ref="F107:F109"/>
    <mergeCell ref="G107:G109"/>
    <mergeCell ref="H107:H109"/>
    <mergeCell ref="I107:I109"/>
    <mergeCell ref="B110:B112"/>
    <mergeCell ref="F110:F112"/>
    <mergeCell ref="G110:G112"/>
    <mergeCell ref="B113:B115"/>
    <mergeCell ref="B116:B118"/>
    <mergeCell ref="F116:F118"/>
    <mergeCell ref="G116:G118"/>
    <mergeCell ref="H116:H118"/>
    <mergeCell ref="I116:I118"/>
    <mergeCell ref="B104:B106"/>
    <mergeCell ref="F104:F106"/>
    <mergeCell ref="G104:G106"/>
    <mergeCell ref="H104:H106"/>
    <mergeCell ref="I104:I106"/>
    <mergeCell ref="A119:A121"/>
    <mergeCell ref="F119:F121"/>
    <mergeCell ref="G119:G121"/>
    <mergeCell ref="H119:H121"/>
    <mergeCell ref="I119:I121"/>
    <mergeCell ref="A122:A139"/>
    <mergeCell ref="B122:B124"/>
    <mergeCell ref="F122:F124"/>
    <mergeCell ref="G122:G124"/>
    <mergeCell ref="H122:H124"/>
    <mergeCell ref="B128:B130"/>
    <mergeCell ref="F128:F130"/>
    <mergeCell ref="G128:G130"/>
    <mergeCell ref="H128:H130"/>
    <mergeCell ref="B125:B127"/>
    <mergeCell ref="F125:F127"/>
    <mergeCell ref="G125:G127"/>
    <mergeCell ref="H125:H127"/>
    <mergeCell ref="B131:B133"/>
    <mergeCell ref="F131:F133"/>
    <mergeCell ref="G131:G133"/>
    <mergeCell ref="B134:B136"/>
    <mergeCell ref="B137:B139"/>
    <mergeCell ref="F137:F139"/>
    <mergeCell ref="G137:G139"/>
    <mergeCell ref="H137:H139"/>
    <mergeCell ref="B146:B148"/>
    <mergeCell ref="F146:F148"/>
    <mergeCell ref="G146:G148"/>
    <mergeCell ref="H146:H148"/>
    <mergeCell ref="I146:I148"/>
    <mergeCell ref="A140:A142"/>
    <mergeCell ref="F140:F142"/>
    <mergeCell ref="G140:G142"/>
    <mergeCell ref="H140:H142"/>
    <mergeCell ref="I140:I142"/>
    <mergeCell ref="A143:A151"/>
    <mergeCell ref="B143:B145"/>
    <mergeCell ref="F143:F145"/>
    <mergeCell ref="G143:G145"/>
    <mergeCell ref="H143:H145"/>
    <mergeCell ref="B149:B151"/>
    <mergeCell ref="F149:F151"/>
    <mergeCell ref="G149:G151"/>
    <mergeCell ref="H149:H151"/>
    <mergeCell ref="I149:I151"/>
    <mergeCell ref="A152:A154"/>
    <mergeCell ref="F152:F154"/>
    <mergeCell ref="G152:G154"/>
    <mergeCell ref="H152:H154"/>
    <mergeCell ref="I152:I154"/>
    <mergeCell ref="I158:I160"/>
    <mergeCell ref="A161:A163"/>
    <mergeCell ref="F161:F163"/>
    <mergeCell ref="G161:G163"/>
    <mergeCell ref="H161:H163"/>
    <mergeCell ref="I161:I163"/>
    <mergeCell ref="A155:A160"/>
    <mergeCell ref="B155:B157"/>
    <mergeCell ref="F155:F157"/>
    <mergeCell ref="G155:G157"/>
    <mergeCell ref="H155:H157"/>
    <mergeCell ref="I155:I157"/>
    <mergeCell ref="B158:B160"/>
    <mergeCell ref="F158:F160"/>
    <mergeCell ref="G158:G160"/>
    <mergeCell ref="H158:H160"/>
    <mergeCell ref="B170:B172"/>
    <mergeCell ref="F170:F172"/>
    <mergeCell ref="G170:G172"/>
    <mergeCell ref="H170:H172"/>
    <mergeCell ref="I170:I172"/>
    <mergeCell ref="A164:A172"/>
    <mergeCell ref="B164:B166"/>
    <mergeCell ref="F164:F166"/>
    <mergeCell ref="G164:G166"/>
    <mergeCell ref="H164:H166"/>
    <mergeCell ref="I164:I166"/>
    <mergeCell ref="B167:B169"/>
    <mergeCell ref="F167:F169"/>
    <mergeCell ref="G167:G169"/>
    <mergeCell ref="H167:H169"/>
    <mergeCell ref="A173:A175"/>
    <mergeCell ref="F173:F175"/>
    <mergeCell ref="G173:G175"/>
    <mergeCell ref="H173:H175"/>
    <mergeCell ref="I173:I175"/>
    <mergeCell ref="A176:A187"/>
    <mergeCell ref="B176:B178"/>
    <mergeCell ref="F176:F178"/>
    <mergeCell ref="G176:G178"/>
    <mergeCell ref="H176:H178"/>
    <mergeCell ref="B182:B184"/>
    <mergeCell ref="F182:F184"/>
    <mergeCell ref="G182:G184"/>
    <mergeCell ref="H182:H184"/>
    <mergeCell ref="I182:I184"/>
    <mergeCell ref="B185:B187"/>
    <mergeCell ref="F185:F187"/>
    <mergeCell ref="G185:G187"/>
    <mergeCell ref="B179:B181"/>
    <mergeCell ref="H185:H187"/>
    <mergeCell ref="I185:I187"/>
    <mergeCell ref="I176:I178"/>
    <mergeCell ref="F179:F181"/>
    <mergeCell ref="G179:G181"/>
    <mergeCell ref="A188:A190"/>
    <mergeCell ref="F188:F190"/>
    <mergeCell ref="G188:G190"/>
    <mergeCell ref="H188:H190"/>
    <mergeCell ref="I188:I190"/>
    <mergeCell ref="A191:A199"/>
    <mergeCell ref="B191:B193"/>
    <mergeCell ref="F191:F193"/>
    <mergeCell ref="G191:G193"/>
    <mergeCell ref="H191:H193"/>
    <mergeCell ref="B197:B199"/>
    <mergeCell ref="F197:F199"/>
    <mergeCell ref="G197:G199"/>
    <mergeCell ref="H197:H199"/>
    <mergeCell ref="I197:I199"/>
    <mergeCell ref="B194:B196"/>
    <mergeCell ref="I191:I193"/>
    <mergeCell ref="F194:F196"/>
    <mergeCell ref="G194:G196"/>
    <mergeCell ref="H194:H196"/>
    <mergeCell ref="I194:I196"/>
    <mergeCell ref="C188:C190"/>
    <mergeCell ref="A200:A202"/>
    <mergeCell ref="F200:F202"/>
    <mergeCell ref="G200:G202"/>
    <mergeCell ref="H200:H202"/>
    <mergeCell ref="I200:I202"/>
    <mergeCell ref="I206:I208"/>
    <mergeCell ref="B209:B211"/>
    <mergeCell ref="F209:F211"/>
    <mergeCell ref="G209:G211"/>
    <mergeCell ref="H209:H211"/>
    <mergeCell ref="I209:I211"/>
    <mergeCell ref="A203:A211"/>
    <mergeCell ref="B203:B205"/>
    <mergeCell ref="F203:F205"/>
    <mergeCell ref="G203:G205"/>
    <mergeCell ref="H203:H205"/>
    <mergeCell ref="I203:I205"/>
    <mergeCell ref="B206:B208"/>
    <mergeCell ref="F206:F208"/>
    <mergeCell ref="G206:G208"/>
    <mergeCell ref="H206:H208"/>
    <mergeCell ref="C200:C202"/>
    <mergeCell ref="A212:A214"/>
    <mergeCell ref="F212:F214"/>
    <mergeCell ref="G212:G214"/>
    <mergeCell ref="H212:H214"/>
    <mergeCell ref="I212:I214"/>
    <mergeCell ref="A215:A229"/>
    <mergeCell ref="B215:B217"/>
    <mergeCell ref="F215:F217"/>
    <mergeCell ref="G215:G217"/>
    <mergeCell ref="H215:H217"/>
    <mergeCell ref="B227:B229"/>
    <mergeCell ref="F227:F229"/>
    <mergeCell ref="G227:G229"/>
    <mergeCell ref="H227:H229"/>
    <mergeCell ref="I227:I229"/>
    <mergeCell ref="B221:B223"/>
    <mergeCell ref="F221:F223"/>
    <mergeCell ref="G221:G223"/>
    <mergeCell ref="H221:H223"/>
    <mergeCell ref="I221:I223"/>
    <mergeCell ref="B224:B226"/>
    <mergeCell ref="F224:F226"/>
    <mergeCell ref="B218:B220"/>
    <mergeCell ref="F218:F220"/>
    <mergeCell ref="G224:G226"/>
    <mergeCell ref="H224:H226"/>
    <mergeCell ref="I224:I226"/>
    <mergeCell ref="I215:I217"/>
    <mergeCell ref="I167:I169"/>
    <mergeCell ref="I143:I145"/>
    <mergeCell ref="H131:H133"/>
    <mergeCell ref="I131:I133"/>
    <mergeCell ref="I122:I124"/>
    <mergeCell ref="G218:G220"/>
    <mergeCell ref="G134:G136"/>
    <mergeCell ref="H134:H136"/>
    <mergeCell ref="I134:I136"/>
    <mergeCell ref="H218:H220"/>
    <mergeCell ref="I218:I220"/>
    <mergeCell ref="H179:H181"/>
    <mergeCell ref="I179:I181"/>
    <mergeCell ref="I125:I127"/>
    <mergeCell ref="I128:I130"/>
    <mergeCell ref="I137:I139"/>
    <mergeCell ref="C212:C214"/>
    <mergeCell ref="F134:F136"/>
    <mergeCell ref="F113:F115"/>
    <mergeCell ref="G113:G115"/>
    <mergeCell ref="H113:H115"/>
    <mergeCell ref="I113:I115"/>
    <mergeCell ref="C98:C100"/>
    <mergeCell ref="C119:C121"/>
    <mergeCell ref="C140:C142"/>
    <mergeCell ref="C152:C154"/>
    <mergeCell ref="C161:C163"/>
    <mergeCell ref="H110:H112"/>
    <mergeCell ref="I110:I112"/>
    <mergeCell ref="I101:I103"/>
    <mergeCell ref="C173:C17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G35"/>
  <sheetViews>
    <sheetView topLeftCell="A19" workbookViewId="0">
      <selection activeCell="D1" sqref="D1:D32"/>
    </sheetView>
  </sheetViews>
  <sheetFormatPr defaultRowHeight="15" x14ac:dyDescent="0.25"/>
  <cols>
    <col min="1" max="1" width="94.85546875" customWidth="1"/>
    <col min="2" max="2" width="50.5703125" customWidth="1"/>
    <col min="3" max="3" width="13.28515625" customWidth="1"/>
    <col min="4" max="4" width="15.85546875" customWidth="1"/>
    <col min="6" max="6" width="64.5703125" customWidth="1"/>
    <col min="7" max="7" width="32" customWidth="1"/>
  </cols>
  <sheetData>
    <row r="1" spans="1:6" ht="15.75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20.25" x14ac:dyDescent="0.25">
      <c r="A2" s="503" t="s">
        <v>351</v>
      </c>
      <c r="B2" s="504"/>
      <c r="C2" s="505"/>
      <c r="D2" s="266"/>
      <c r="F2" s="25"/>
    </row>
    <row r="3" spans="1:6" ht="21" thickBot="1" x14ac:dyDescent="0.3">
      <c r="A3" s="475" t="s">
        <v>205</v>
      </c>
      <c r="B3" s="476"/>
      <c r="C3" s="477"/>
      <c r="D3" s="266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304"/>
      <c r="F4" s="25"/>
    </row>
    <row r="5" spans="1:6" ht="21" customHeight="1" x14ac:dyDescent="0.25">
      <c r="A5" s="298" t="s">
        <v>221</v>
      </c>
      <c r="B5" s="63" t="s">
        <v>207</v>
      </c>
      <c r="C5" s="64">
        <v>0</v>
      </c>
      <c r="D5" s="544"/>
      <c r="F5" s="26" t="s">
        <v>381</v>
      </c>
    </row>
    <row r="6" spans="1:6" ht="34.5" customHeight="1" thickBot="1" x14ac:dyDescent="0.3">
      <c r="A6" s="315"/>
      <c r="B6" s="65" t="s">
        <v>206</v>
      </c>
      <c r="C6" s="66">
        <v>1</v>
      </c>
      <c r="D6" s="545"/>
      <c r="F6" s="25"/>
    </row>
    <row r="7" spans="1:6" ht="21" customHeight="1" x14ac:dyDescent="0.25">
      <c r="A7" s="542" t="s">
        <v>1273</v>
      </c>
      <c r="B7" s="63" t="s">
        <v>207</v>
      </c>
      <c r="C7" s="64">
        <v>0</v>
      </c>
      <c r="D7" s="544"/>
      <c r="F7" s="26" t="s">
        <v>382</v>
      </c>
    </row>
    <row r="8" spans="1:6" ht="32.25" customHeight="1" thickBot="1" x14ac:dyDescent="0.3">
      <c r="A8" s="404"/>
      <c r="B8" s="65" t="s">
        <v>206</v>
      </c>
      <c r="C8" s="66">
        <v>1</v>
      </c>
      <c r="D8" s="545"/>
      <c r="F8" s="25"/>
    </row>
    <row r="9" spans="1:6" ht="33.75" x14ac:dyDescent="0.25">
      <c r="A9" s="543" t="s">
        <v>209</v>
      </c>
      <c r="B9" s="63" t="s">
        <v>207</v>
      </c>
      <c r="C9" s="64">
        <v>0</v>
      </c>
      <c r="D9" s="544"/>
      <c r="F9" s="26" t="s">
        <v>385</v>
      </c>
    </row>
    <row r="10" spans="1:6" ht="33" customHeight="1" thickBot="1" x14ac:dyDescent="0.3">
      <c r="A10" s="482"/>
      <c r="B10" s="65" t="s">
        <v>206</v>
      </c>
      <c r="C10" s="66">
        <v>1</v>
      </c>
      <c r="D10" s="545"/>
      <c r="F10" s="25"/>
    </row>
    <row r="11" spans="1:6" ht="22.5" x14ac:dyDescent="0.25">
      <c r="A11" s="298" t="s">
        <v>210</v>
      </c>
      <c r="B11" s="63" t="s">
        <v>207</v>
      </c>
      <c r="C11" s="64">
        <v>0</v>
      </c>
      <c r="D11" s="544"/>
      <c r="F11" s="26" t="s">
        <v>386</v>
      </c>
    </row>
    <row r="12" spans="1:6" ht="37.5" customHeight="1" thickBot="1" x14ac:dyDescent="0.3">
      <c r="A12" s="482"/>
      <c r="B12" s="65" t="s">
        <v>206</v>
      </c>
      <c r="C12" s="66">
        <v>1</v>
      </c>
      <c r="D12" s="545"/>
      <c r="F12" s="26" t="s">
        <v>397</v>
      </c>
    </row>
    <row r="13" spans="1:6" ht="22.5" x14ac:dyDescent="0.25">
      <c r="A13" s="298" t="s">
        <v>211</v>
      </c>
      <c r="B13" s="63" t="s">
        <v>207</v>
      </c>
      <c r="C13" s="64">
        <v>0</v>
      </c>
      <c r="D13" s="544"/>
      <c r="F13" s="26" t="s">
        <v>388</v>
      </c>
    </row>
    <row r="14" spans="1:6" ht="31.5" customHeight="1" thickBot="1" x14ac:dyDescent="0.3">
      <c r="A14" s="482"/>
      <c r="B14" s="65" t="s">
        <v>206</v>
      </c>
      <c r="C14" s="66">
        <v>1</v>
      </c>
      <c r="D14" s="545"/>
      <c r="F14" s="25"/>
    </row>
    <row r="15" spans="1:6" ht="22.5" x14ac:dyDescent="0.25">
      <c r="A15" s="263" t="s">
        <v>212</v>
      </c>
      <c r="B15" s="63" t="s">
        <v>207</v>
      </c>
      <c r="C15" s="64">
        <v>0</v>
      </c>
      <c r="D15" s="544"/>
      <c r="F15" s="26" t="s">
        <v>387</v>
      </c>
    </row>
    <row r="16" spans="1:6" ht="23.25" thickBot="1" x14ac:dyDescent="0.3">
      <c r="A16" s="264"/>
      <c r="B16" s="65" t="s">
        <v>206</v>
      </c>
      <c r="C16" s="66">
        <v>1</v>
      </c>
      <c r="D16" s="545"/>
      <c r="F16" s="26" t="s">
        <v>384</v>
      </c>
    </row>
    <row r="17" spans="1:7" ht="22.5" x14ac:dyDescent="0.25">
      <c r="A17" s="263" t="s">
        <v>215</v>
      </c>
      <c r="B17" s="63" t="s">
        <v>207</v>
      </c>
      <c r="C17" s="64">
        <v>0</v>
      </c>
      <c r="D17" s="544"/>
      <c r="F17" s="26" t="s">
        <v>389</v>
      </c>
    </row>
    <row r="18" spans="1:7" ht="34.5" thickBot="1" x14ac:dyDescent="0.3">
      <c r="A18" s="264"/>
      <c r="B18" s="65" t="s">
        <v>206</v>
      </c>
      <c r="C18" s="66">
        <v>1</v>
      </c>
      <c r="D18" s="545"/>
      <c r="F18" s="26" t="s">
        <v>390</v>
      </c>
    </row>
    <row r="19" spans="1:7" x14ac:dyDescent="0.25">
      <c r="A19" s="263" t="s">
        <v>216</v>
      </c>
      <c r="B19" s="63" t="s">
        <v>207</v>
      </c>
      <c r="C19" s="64">
        <v>0</v>
      </c>
      <c r="D19" s="544"/>
      <c r="F19" s="25"/>
    </row>
    <row r="20" spans="1:7" ht="15.75" thickBot="1" x14ac:dyDescent="0.3">
      <c r="A20" s="264"/>
      <c r="B20" s="65" t="s">
        <v>206</v>
      </c>
      <c r="C20" s="66">
        <v>1</v>
      </c>
      <c r="D20" s="545"/>
      <c r="F20" s="25"/>
    </row>
    <row r="21" spans="1:7" ht="33.75" x14ac:dyDescent="0.25">
      <c r="A21" s="540" t="s">
        <v>213</v>
      </c>
      <c r="B21" s="63" t="s">
        <v>207</v>
      </c>
      <c r="C21" s="64">
        <v>0</v>
      </c>
      <c r="D21" s="544"/>
      <c r="F21" s="26" t="s">
        <v>392</v>
      </c>
    </row>
    <row r="22" spans="1:7" ht="23.25" thickBot="1" x14ac:dyDescent="0.3">
      <c r="A22" s="541"/>
      <c r="B22" s="65" t="s">
        <v>206</v>
      </c>
      <c r="C22" s="66">
        <v>1</v>
      </c>
      <c r="D22" s="545"/>
      <c r="F22" s="26" t="s">
        <v>393</v>
      </c>
      <c r="G22" s="104"/>
    </row>
    <row r="23" spans="1:7" ht="17.25" customHeight="1" x14ac:dyDescent="0.25">
      <c r="A23" s="540" t="s">
        <v>217</v>
      </c>
      <c r="B23" s="63" t="s">
        <v>207</v>
      </c>
      <c r="C23" s="64">
        <v>0</v>
      </c>
      <c r="D23" s="544"/>
      <c r="F23" s="26" t="s">
        <v>394</v>
      </c>
    </row>
    <row r="24" spans="1:7" ht="18.75" customHeight="1" thickBot="1" x14ac:dyDescent="0.3">
      <c r="A24" s="541"/>
      <c r="B24" s="65" t="s">
        <v>206</v>
      </c>
      <c r="C24" s="66">
        <v>1</v>
      </c>
      <c r="D24" s="545"/>
      <c r="F24" s="26" t="s">
        <v>396</v>
      </c>
    </row>
    <row r="25" spans="1:7" ht="18.75" customHeight="1" x14ac:dyDescent="0.25">
      <c r="A25" s="540" t="s">
        <v>218</v>
      </c>
      <c r="B25" s="63" t="s">
        <v>207</v>
      </c>
      <c r="C25" s="64">
        <v>0</v>
      </c>
      <c r="D25" s="544"/>
      <c r="F25" s="26" t="s">
        <v>391</v>
      </c>
    </row>
    <row r="26" spans="1:7" ht="15.75" thickBot="1" x14ac:dyDescent="0.3">
      <c r="A26" s="541"/>
      <c r="B26" s="65" t="s">
        <v>206</v>
      </c>
      <c r="C26" s="66">
        <v>1</v>
      </c>
      <c r="D26" s="545"/>
      <c r="F26" s="25"/>
    </row>
    <row r="27" spans="1:7" x14ac:dyDescent="0.25">
      <c r="A27" s="263" t="s">
        <v>219</v>
      </c>
      <c r="B27" s="63" t="s">
        <v>207</v>
      </c>
      <c r="C27" s="64">
        <v>0</v>
      </c>
      <c r="D27" s="544"/>
      <c r="F27" s="26" t="s">
        <v>383</v>
      </c>
    </row>
    <row r="28" spans="1:7" ht="15.75" thickBot="1" x14ac:dyDescent="0.3">
      <c r="A28" s="264"/>
      <c r="B28" s="65" t="s">
        <v>206</v>
      </c>
      <c r="C28" s="66">
        <v>1</v>
      </c>
      <c r="D28" s="545"/>
      <c r="F28" s="25"/>
    </row>
    <row r="29" spans="1:7" x14ac:dyDescent="0.25">
      <c r="A29" s="263" t="s">
        <v>214</v>
      </c>
      <c r="B29" s="63" t="s">
        <v>207</v>
      </c>
      <c r="C29" s="64">
        <v>0</v>
      </c>
      <c r="D29" s="544"/>
      <c r="F29" s="25"/>
    </row>
    <row r="30" spans="1:7" ht="15.75" thickBot="1" x14ac:dyDescent="0.3">
      <c r="A30" s="264"/>
      <c r="B30" s="65" t="s">
        <v>206</v>
      </c>
      <c r="C30" s="66">
        <v>1</v>
      </c>
      <c r="D30" s="545"/>
      <c r="F30" s="25"/>
    </row>
    <row r="31" spans="1:7" ht="27.6" customHeight="1" x14ac:dyDescent="0.25">
      <c r="A31" s="433" t="s">
        <v>1314</v>
      </c>
      <c r="B31" s="63" t="s">
        <v>207</v>
      </c>
      <c r="C31" s="64">
        <v>0</v>
      </c>
      <c r="D31" s="544"/>
      <c r="F31" s="26" t="s">
        <v>395</v>
      </c>
    </row>
    <row r="32" spans="1:7" ht="24" customHeight="1" thickBot="1" x14ac:dyDescent="0.3">
      <c r="A32" s="435"/>
      <c r="B32" s="67" t="s">
        <v>206</v>
      </c>
      <c r="C32" s="68">
        <v>1</v>
      </c>
      <c r="D32" s="545"/>
      <c r="F32" s="25"/>
    </row>
    <row r="33" spans="1:6" ht="15.75" thickBot="1" x14ac:dyDescent="0.3">
      <c r="A33" s="59"/>
      <c r="B33" s="62" t="s">
        <v>23</v>
      </c>
      <c r="C33" s="19">
        <f>C6+C8+C10+C12+C14+C16+C18+C20+C22+C24+C26+C28+C30+C32</f>
        <v>14</v>
      </c>
      <c r="D33" s="19">
        <f>IF(OR(D5=0,),0,SUM(D5:D31))</f>
        <v>0</v>
      </c>
      <c r="F33" s="25"/>
    </row>
    <row r="34" spans="1:6" x14ac:dyDescent="0.25">
      <c r="A34" s="37"/>
      <c r="B34" s="41"/>
      <c r="C34" s="41"/>
    </row>
    <row r="35" spans="1:6" x14ac:dyDescent="0.25">
      <c r="A35" s="37"/>
    </row>
  </sheetData>
  <sheetProtection algorithmName="SHA-512" hashValue="wW7FVp87UfXFvooGOqQCw6Bzwl908D3sUwKEI4Dw3gxv6C3Ru6oBDEhZIdMLJelNM5fAt+IdL3uDOQUYI5cQMA==" saltValue="O9hWMAC2Q2K/E0jdUR4uAw==" spinCount="100000" sheet="1" objects="1" scenarios="1"/>
  <protectedRanges>
    <protectedRange sqref="D1:D32" name="Диапазон1"/>
  </protectedRanges>
  <mergeCells count="32">
    <mergeCell ref="D23:D24"/>
    <mergeCell ref="D25:D26"/>
    <mergeCell ref="D27:D28"/>
    <mergeCell ref="D29:D30"/>
    <mergeCell ref="D31:D32"/>
    <mergeCell ref="D13:D14"/>
    <mergeCell ref="D15:D16"/>
    <mergeCell ref="D17:D18"/>
    <mergeCell ref="D19:D20"/>
    <mergeCell ref="D21:D22"/>
    <mergeCell ref="D1:D4"/>
    <mergeCell ref="D5:D6"/>
    <mergeCell ref="D7:D8"/>
    <mergeCell ref="D9:D10"/>
    <mergeCell ref="D11:D12"/>
    <mergeCell ref="A29:A30"/>
    <mergeCell ref="A31:A32"/>
    <mergeCell ref="A17:A18"/>
    <mergeCell ref="A19:A20"/>
    <mergeCell ref="A23:A24"/>
    <mergeCell ref="A25:A26"/>
    <mergeCell ref="A27:A28"/>
    <mergeCell ref="A11:A12"/>
    <mergeCell ref="A13:A14"/>
    <mergeCell ref="A15:A16"/>
    <mergeCell ref="A21:A22"/>
    <mergeCell ref="A1:C1"/>
    <mergeCell ref="A2:C2"/>
    <mergeCell ref="A3:C3"/>
    <mergeCell ref="A5:A6"/>
    <mergeCell ref="A7:A8"/>
    <mergeCell ref="A9:A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Y136"/>
  <sheetViews>
    <sheetView topLeftCell="A106" zoomScale="55" zoomScaleNormal="55" workbookViewId="0">
      <selection activeCell="E3" sqref="E3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1" customWidth="1"/>
    <col min="5" max="5" width="15.85546875" style="41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5" width="12.7109375" customWidth="1"/>
  </cols>
  <sheetData>
    <row r="1" spans="1:25" s="167" customFormat="1" ht="30.95" customHeight="1" thickBot="1" x14ac:dyDescent="0.3">
      <c r="A1" s="169"/>
      <c r="B1" s="546" t="s">
        <v>351</v>
      </c>
      <c r="C1" s="547"/>
      <c r="D1" s="547"/>
      <c r="E1" s="547"/>
      <c r="F1" s="547"/>
      <c r="G1" s="547"/>
      <c r="H1" s="547"/>
      <c r="I1" s="547"/>
    </row>
    <row r="2" spans="1:25" ht="45" x14ac:dyDescent="0.25">
      <c r="A2" s="548">
        <v>1</v>
      </c>
      <c r="B2" s="162" t="s">
        <v>436</v>
      </c>
      <c r="C2" s="458" t="s">
        <v>445</v>
      </c>
      <c r="D2" s="135" t="s">
        <v>437</v>
      </c>
      <c r="E2" s="135" t="s">
        <v>438</v>
      </c>
      <c r="F2" s="329" t="s">
        <v>439</v>
      </c>
      <c r="G2" s="329" t="s">
        <v>440</v>
      </c>
      <c r="H2" s="329" t="s">
        <v>441</v>
      </c>
      <c r="I2" s="326" t="s">
        <v>442</v>
      </c>
      <c r="K2" s="176" t="s">
        <v>1049</v>
      </c>
      <c r="L2" s="177" t="s">
        <v>1050</v>
      </c>
      <c r="M2" s="177" t="s">
        <v>1053</v>
      </c>
      <c r="N2" s="177" t="s">
        <v>1051</v>
      </c>
      <c r="O2" s="178" t="s">
        <v>1052</v>
      </c>
    </row>
    <row r="3" spans="1:25" ht="69.95" customHeight="1" thickBot="1" x14ac:dyDescent="0.3">
      <c r="A3" s="549"/>
      <c r="B3" s="157" t="s">
        <v>890</v>
      </c>
      <c r="C3" s="459"/>
      <c r="D3" s="137">
        <f>Профориентация!D5</f>
        <v>0</v>
      </c>
      <c r="E3" s="212"/>
      <c r="F3" s="330"/>
      <c r="G3" s="330"/>
      <c r="H3" s="330"/>
      <c r="I3" s="327"/>
      <c r="K3" s="179">
        <f>Профориентация!C33</f>
        <v>14</v>
      </c>
      <c r="L3" s="121">
        <f>SUM(D3,D15,D21,D30,D45,D54,D60,D72,D81,D93,D102,D114,D120,D129)</f>
        <v>0</v>
      </c>
      <c r="M3" s="180">
        <f>L3*100/K3</f>
        <v>0</v>
      </c>
      <c r="N3" s="121">
        <f>SUM(E3,E15,E21,E30,E45,E54,E60,E72,E81,E93,E102,E114,E120,E129)</f>
        <v>0</v>
      </c>
      <c r="O3" s="181">
        <f>N3*100/K3</f>
        <v>0</v>
      </c>
    </row>
    <row r="4" spans="1:25" ht="22.5" customHeight="1" thickBot="1" x14ac:dyDescent="0.3">
      <c r="A4" s="550"/>
      <c r="B4" s="139" t="s">
        <v>444</v>
      </c>
      <c r="C4" s="460"/>
      <c r="D4" s="139" t="s">
        <v>446</v>
      </c>
      <c r="E4" s="139" t="s">
        <v>447</v>
      </c>
      <c r="F4" s="331"/>
      <c r="G4" s="331"/>
      <c r="H4" s="331"/>
      <c r="I4" s="328"/>
      <c r="K4" s="551" t="s">
        <v>1055</v>
      </c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3"/>
    </row>
    <row r="5" spans="1:25" ht="18.600000000000001" customHeight="1" x14ac:dyDescent="0.25">
      <c r="A5" s="511"/>
      <c r="B5" s="537" t="s">
        <v>842</v>
      </c>
      <c r="C5" s="140" t="s">
        <v>459</v>
      </c>
      <c r="D5" s="200"/>
      <c r="E5" s="200"/>
      <c r="F5" s="365"/>
      <c r="G5" s="365"/>
      <c r="H5" s="365"/>
      <c r="I5" s="362"/>
      <c r="K5" s="184"/>
      <c r="L5" s="195">
        <v>1</v>
      </c>
      <c r="M5" s="195">
        <v>2</v>
      </c>
      <c r="N5" s="195">
        <v>3</v>
      </c>
      <c r="O5" s="195">
        <v>4</v>
      </c>
      <c r="P5" s="195">
        <v>5</v>
      </c>
      <c r="Q5" s="195">
        <v>6</v>
      </c>
      <c r="R5" s="195">
        <v>7</v>
      </c>
      <c r="S5" s="195">
        <v>8</v>
      </c>
      <c r="T5" s="195">
        <v>9</v>
      </c>
      <c r="U5" s="195">
        <v>10</v>
      </c>
      <c r="V5" s="195">
        <v>11</v>
      </c>
      <c r="W5" s="195">
        <v>12</v>
      </c>
      <c r="X5" s="195">
        <v>13</v>
      </c>
      <c r="Y5" s="196">
        <v>14</v>
      </c>
    </row>
    <row r="6" spans="1:25" x14ac:dyDescent="0.25">
      <c r="A6" s="512"/>
      <c r="B6" s="538"/>
      <c r="C6" s="153" t="s">
        <v>676</v>
      </c>
      <c r="D6" s="201"/>
      <c r="E6" s="201"/>
      <c r="F6" s="366"/>
      <c r="G6" s="366"/>
      <c r="H6" s="366"/>
      <c r="I6" s="363"/>
      <c r="K6" s="192" t="s">
        <v>1054</v>
      </c>
      <c r="L6" s="143">
        <f>D3</f>
        <v>0</v>
      </c>
      <c r="M6" s="143">
        <f>D15</f>
        <v>0</v>
      </c>
      <c r="N6" s="143">
        <f>D21</f>
        <v>0</v>
      </c>
      <c r="O6" s="143">
        <f>D30</f>
        <v>0</v>
      </c>
      <c r="P6" s="143">
        <f>D45</f>
        <v>0</v>
      </c>
      <c r="Q6" s="143">
        <f>D54</f>
        <v>0</v>
      </c>
      <c r="R6" s="143">
        <f>D60</f>
        <v>0</v>
      </c>
      <c r="S6" s="143">
        <f>D72</f>
        <v>0</v>
      </c>
      <c r="T6" s="143">
        <f>D81</f>
        <v>0</v>
      </c>
      <c r="U6" s="143">
        <f>D93</f>
        <v>0</v>
      </c>
      <c r="V6" s="143">
        <f>D102</f>
        <v>0</v>
      </c>
      <c r="W6" s="143">
        <f>D114</f>
        <v>0</v>
      </c>
      <c r="X6" s="143">
        <f>D120</f>
        <v>0</v>
      </c>
      <c r="Y6" s="149">
        <f>D129</f>
        <v>0</v>
      </c>
    </row>
    <row r="7" spans="1:25" ht="20.100000000000001" customHeight="1" thickBot="1" x14ac:dyDescent="0.3">
      <c r="A7" s="512"/>
      <c r="B7" s="538"/>
      <c r="C7" s="159" t="s">
        <v>545</v>
      </c>
      <c r="D7" s="201"/>
      <c r="E7" s="201"/>
      <c r="F7" s="366"/>
      <c r="G7" s="366"/>
      <c r="H7" s="366"/>
      <c r="I7" s="363"/>
      <c r="K7" s="193" t="s">
        <v>447</v>
      </c>
      <c r="L7" s="145">
        <f>E3</f>
        <v>0</v>
      </c>
      <c r="M7" s="145">
        <f>E15</f>
        <v>0</v>
      </c>
      <c r="N7" s="145">
        <f>E21</f>
        <v>0</v>
      </c>
      <c r="O7" s="145">
        <f>E30</f>
        <v>0</v>
      </c>
      <c r="P7" s="145">
        <f>E45</f>
        <v>0</v>
      </c>
      <c r="Q7" s="145">
        <f>E54</f>
        <v>0</v>
      </c>
      <c r="R7" s="145">
        <f>E60</f>
        <v>0</v>
      </c>
      <c r="S7" s="145">
        <f>E72</f>
        <v>0</v>
      </c>
      <c r="T7" s="145">
        <f>E81</f>
        <v>0</v>
      </c>
      <c r="U7" s="145">
        <f>E93</f>
        <v>0</v>
      </c>
      <c r="V7" s="145">
        <f>E102</f>
        <v>0</v>
      </c>
      <c r="W7" s="145">
        <f>E114</f>
        <v>0</v>
      </c>
      <c r="X7" s="145">
        <f>E120</f>
        <v>0</v>
      </c>
      <c r="Y7" s="150">
        <f>E129</f>
        <v>0</v>
      </c>
    </row>
    <row r="8" spans="1:25" x14ac:dyDescent="0.25">
      <c r="A8" s="512"/>
      <c r="B8" s="405" t="s">
        <v>843</v>
      </c>
      <c r="C8" s="158" t="s">
        <v>609</v>
      </c>
      <c r="D8" s="201"/>
      <c r="E8" s="201"/>
      <c r="F8" s="366"/>
      <c r="G8" s="366"/>
      <c r="H8" s="366"/>
      <c r="I8" s="363"/>
    </row>
    <row r="9" spans="1:25" ht="40.5" customHeight="1" x14ac:dyDescent="0.25">
      <c r="A9" s="512"/>
      <c r="B9" s="539"/>
      <c r="C9" s="153" t="s">
        <v>844</v>
      </c>
      <c r="D9" s="201"/>
      <c r="E9" s="201"/>
      <c r="F9" s="366"/>
      <c r="G9" s="366"/>
      <c r="H9" s="366"/>
      <c r="I9" s="363"/>
    </row>
    <row r="10" spans="1:25" x14ac:dyDescent="0.25">
      <c r="A10" s="512"/>
      <c r="B10" s="539"/>
      <c r="C10" s="159" t="s">
        <v>6</v>
      </c>
      <c r="D10" s="201"/>
      <c r="E10" s="201"/>
      <c r="F10" s="366"/>
      <c r="G10" s="366"/>
      <c r="H10" s="366"/>
      <c r="I10" s="363"/>
    </row>
    <row r="11" spans="1:25" x14ac:dyDescent="0.25">
      <c r="A11" s="512"/>
      <c r="B11" s="405" t="s">
        <v>845</v>
      </c>
      <c r="C11" s="158" t="s">
        <v>805</v>
      </c>
      <c r="D11" s="201"/>
      <c r="E11" s="201"/>
      <c r="F11" s="366"/>
      <c r="G11" s="366"/>
      <c r="H11" s="366"/>
      <c r="I11" s="363"/>
    </row>
    <row r="12" spans="1:25" ht="30" x14ac:dyDescent="0.25">
      <c r="A12" s="512"/>
      <c r="B12" s="405"/>
      <c r="C12" s="153" t="s">
        <v>806</v>
      </c>
      <c r="D12" s="201"/>
      <c r="E12" s="201"/>
      <c r="F12" s="366"/>
      <c r="G12" s="366"/>
      <c r="H12" s="366"/>
      <c r="I12" s="363"/>
    </row>
    <row r="13" spans="1:25" ht="37.5" customHeight="1" thickBot="1" x14ac:dyDescent="0.3">
      <c r="A13" s="513"/>
      <c r="B13" s="536"/>
      <c r="C13" s="144" t="s">
        <v>661</v>
      </c>
      <c r="D13" s="205"/>
      <c r="E13" s="205"/>
      <c r="F13" s="367"/>
      <c r="G13" s="367"/>
      <c r="H13" s="367"/>
      <c r="I13" s="364"/>
    </row>
    <row r="14" spans="1:25" ht="45" x14ac:dyDescent="0.25">
      <c r="A14" s="520">
        <v>2</v>
      </c>
      <c r="B14" s="162" t="s">
        <v>436</v>
      </c>
      <c r="C14" s="458" t="s">
        <v>445</v>
      </c>
      <c r="D14" s="135" t="s">
        <v>437</v>
      </c>
      <c r="E14" s="135" t="s">
        <v>438</v>
      </c>
      <c r="F14" s="329" t="s">
        <v>439</v>
      </c>
      <c r="G14" s="329" t="s">
        <v>440</v>
      </c>
      <c r="H14" s="329" t="s">
        <v>441</v>
      </c>
      <c r="I14" s="326" t="s">
        <v>442</v>
      </c>
    </row>
    <row r="15" spans="1:25" ht="40.5" customHeight="1" x14ac:dyDescent="0.25">
      <c r="A15" s="521"/>
      <c r="B15" s="157" t="s">
        <v>208</v>
      </c>
      <c r="C15" s="459"/>
      <c r="D15" s="137">
        <f>Профориентация!D7</f>
        <v>0</v>
      </c>
      <c r="E15" s="212"/>
      <c r="F15" s="330"/>
      <c r="G15" s="330"/>
      <c r="H15" s="330"/>
      <c r="I15" s="327"/>
    </row>
    <row r="16" spans="1:25" ht="15.75" thickBot="1" x14ac:dyDescent="0.3">
      <c r="A16" s="522"/>
      <c r="B16" s="139" t="s">
        <v>444</v>
      </c>
      <c r="C16" s="460"/>
      <c r="D16" s="139" t="s">
        <v>446</v>
      </c>
      <c r="E16" s="139" t="s">
        <v>447</v>
      </c>
      <c r="F16" s="331"/>
      <c r="G16" s="331"/>
      <c r="H16" s="331"/>
      <c r="I16" s="328"/>
    </row>
    <row r="17" spans="1:9" x14ac:dyDescent="0.25">
      <c r="A17" s="511"/>
      <c r="B17" s="517" t="s">
        <v>846</v>
      </c>
      <c r="C17" s="140" t="s">
        <v>847</v>
      </c>
      <c r="D17" s="200"/>
      <c r="E17" s="200"/>
      <c r="F17" s="365"/>
      <c r="G17" s="365"/>
      <c r="H17" s="365"/>
      <c r="I17" s="362"/>
    </row>
    <row r="18" spans="1:9" x14ac:dyDescent="0.25">
      <c r="A18" s="512"/>
      <c r="B18" s="518"/>
      <c r="C18" s="142" t="s">
        <v>717</v>
      </c>
      <c r="D18" s="201"/>
      <c r="E18" s="201"/>
      <c r="F18" s="366"/>
      <c r="G18" s="366"/>
      <c r="H18" s="366"/>
      <c r="I18" s="363"/>
    </row>
    <row r="19" spans="1:9" ht="15.75" thickBot="1" x14ac:dyDescent="0.3">
      <c r="A19" s="513"/>
      <c r="B19" s="519"/>
      <c r="C19" s="144" t="s">
        <v>848</v>
      </c>
      <c r="D19" s="205"/>
      <c r="E19" s="205"/>
      <c r="F19" s="367"/>
      <c r="G19" s="367"/>
      <c r="H19" s="367"/>
      <c r="I19" s="364"/>
    </row>
    <row r="20" spans="1:9" ht="45" x14ac:dyDescent="0.25">
      <c r="A20" s="520">
        <v>3</v>
      </c>
      <c r="B20" s="162" t="s">
        <v>436</v>
      </c>
      <c r="C20" s="458" t="s">
        <v>445</v>
      </c>
      <c r="D20" s="135" t="s">
        <v>437</v>
      </c>
      <c r="E20" s="135" t="s">
        <v>438</v>
      </c>
      <c r="F20" s="141"/>
      <c r="G20" s="141"/>
      <c r="H20" s="141"/>
      <c r="I20" s="148"/>
    </row>
    <row r="21" spans="1:9" ht="47.25" x14ac:dyDescent="0.25">
      <c r="A21" s="521"/>
      <c r="B21" s="157" t="s">
        <v>209</v>
      </c>
      <c r="C21" s="459"/>
      <c r="D21" s="137">
        <f>Профориентация!D9</f>
        <v>0</v>
      </c>
      <c r="E21" s="212"/>
      <c r="F21" s="330"/>
      <c r="G21" s="330"/>
      <c r="H21" s="330"/>
      <c r="I21" s="327"/>
    </row>
    <row r="22" spans="1:9" ht="15.75" thickBot="1" x14ac:dyDescent="0.3">
      <c r="A22" s="522"/>
      <c r="B22" s="139" t="s">
        <v>444</v>
      </c>
      <c r="C22" s="460"/>
      <c r="D22" s="139" t="s">
        <v>446</v>
      </c>
      <c r="E22" s="139" t="s">
        <v>447</v>
      </c>
      <c r="F22" s="331"/>
      <c r="G22" s="331"/>
      <c r="H22" s="331"/>
      <c r="I22" s="328"/>
    </row>
    <row r="23" spans="1:9" x14ac:dyDescent="0.25">
      <c r="A23" s="511"/>
      <c r="B23" s="517" t="s">
        <v>849</v>
      </c>
      <c r="C23" s="140" t="s">
        <v>562</v>
      </c>
      <c r="D23" s="200"/>
      <c r="E23" s="200"/>
      <c r="F23" s="365"/>
      <c r="G23" s="365"/>
      <c r="H23" s="365"/>
      <c r="I23" s="362"/>
    </row>
    <row r="24" spans="1:9" ht="30" x14ac:dyDescent="0.25">
      <c r="A24" s="512"/>
      <c r="B24" s="518"/>
      <c r="C24" s="153" t="s">
        <v>554</v>
      </c>
      <c r="D24" s="201"/>
      <c r="E24" s="201"/>
      <c r="F24" s="366"/>
      <c r="G24" s="366"/>
      <c r="H24" s="366"/>
      <c r="I24" s="363"/>
    </row>
    <row r="25" spans="1:9" x14ac:dyDescent="0.25">
      <c r="A25" s="512"/>
      <c r="B25" s="518"/>
      <c r="C25" s="159" t="s">
        <v>661</v>
      </c>
      <c r="D25" s="201"/>
      <c r="E25" s="201"/>
      <c r="F25" s="366"/>
      <c r="G25" s="366"/>
      <c r="H25" s="366"/>
      <c r="I25" s="363"/>
    </row>
    <row r="26" spans="1:9" x14ac:dyDescent="0.25">
      <c r="A26" s="512"/>
      <c r="B26" s="406" t="s">
        <v>850</v>
      </c>
      <c r="C26" s="158" t="s">
        <v>449</v>
      </c>
      <c r="D26" s="201"/>
      <c r="E26" s="201"/>
      <c r="F26" s="366"/>
      <c r="G26" s="366"/>
      <c r="H26" s="366"/>
      <c r="I26" s="363"/>
    </row>
    <row r="27" spans="1:9" x14ac:dyDescent="0.25">
      <c r="A27" s="512"/>
      <c r="B27" s="518"/>
      <c r="C27" s="153" t="s">
        <v>552</v>
      </c>
      <c r="D27" s="201"/>
      <c r="E27" s="201"/>
      <c r="F27" s="366"/>
      <c r="G27" s="366"/>
      <c r="H27" s="366"/>
      <c r="I27" s="363"/>
    </row>
    <row r="28" spans="1:9" ht="15.75" thickBot="1" x14ac:dyDescent="0.3">
      <c r="A28" s="513"/>
      <c r="B28" s="519"/>
      <c r="C28" s="144" t="s">
        <v>451</v>
      </c>
      <c r="D28" s="205"/>
      <c r="E28" s="205"/>
      <c r="F28" s="367"/>
      <c r="G28" s="367"/>
      <c r="H28" s="367"/>
      <c r="I28" s="364"/>
    </row>
    <row r="29" spans="1:9" ht="45" x14ac:dyDescent="0.25">
      <c r="A29" s="511">
        <v>4</v>
      </c>
      <c r="B29" s="162" t="s">
        <v>436</v>
      </c>
      <c r="C29" s="458" t="s">
        <v>445</v>
      </c>
      <c r="D29" s="135" t="s">
        <v>437</v>
      </c>
      <c r="E29" s="135" t="s">
        <v>438</v>
      </c>
      <c r="F29" s="329" t="s">
        <v>439</v>
      </c>
      <c r="G29" s="329" t="s">
        <v>440</v>
      </c>
      <c r="H29" s="329" t="s">
        <v>441</v>
      </c>
      <c r="I29" s="326" t="s">
        <v>442</v>
      </c>
    </row>
    <row r="30" spans="1:9" ht="47.25" x14ac:dyDescent="0.25">
      <c r="A30" s="512"/>
      <c r="B30" s="157" t="s">
        <v>210</v>
      </c>
      <c r="C30" s="459"/>
      <c r="D30" s="137">
        <f>Профориентация!D11</f>
        <v>0</v>
      </c>
      <c r="E30" s="212"/>
      <c r="F30" s="330"/>
      <c r="G30" s="330"/>
      <c r="H30" s="330"/>
      <c r="I30" s="327"/>
    </row>
    <row r="31" spans="1:9" ht="15.75" thickBot="1" x14ac:dyDescent="0.3">
      <c r="A31" s="513"/>
      <c r="B31" s="139" t="s">
        <v>444</v>
      </c>
      <c r="C31" s="460"/>
      <c r="D31" s="139" t="s">
        <v>446</v>
      </c>
      <c r="E31" s="139" t="s">
        <v>447</v>
      </c>
      <c r="F31" s="331"/>
      <c r="G31" s="331"/>
      <c r="H31" s="331"/>
      <c r="I31" s="328"/>
    </row>
    <row r="32" spans="1:9" x14ac:dyDescent="0.25">
      <c r="A32" s="511"/>
      <c r="B32" s="517" t="s">
        <v>851</v>
      </c>
      <c r="C32" s="140" t="s">
        <v>449</v>
      </c>
      <c r="D32" s="200"/>
      <c r="E32" s="200"/>
      <c r="F32" s="365"/>
      <c r="G32" s="365"/>
      <c r="H32" s="365"/>
      <c r="I32" s="362"/>
    </row>
    <row r="33" spans="1:9" x14ac:dyDescent="0.25">
      <c r="A33" s="512"/>
      <c r="B33" s="518"/>
      <c r="C33" s="142" t="s">
        <v>450</v>
      </c>
      <c r="D33" s="201"/>
      <c r="E33" s="201"/>
      <c r="F33" s="366"/>
      <c r="G33" s="366"/>
      <c r="H33" s="366"/>
      <c r="I33" s="363"/>
    </row>
    <row r="34" spans="1:9" x14ac:dyDescent="0.25">
      <c r="A34" s="512"/>
      <c r="B34" s="518"/>
      <c r="C34" s="159" t="s">
        <v>478</v>
      </c>
      <c r="D34" s="201"/>
      <c r="E34" s="201"/>
      <c r="F34" s="366"/>
      <c r="G34" s="366"/>
      <c r="H34" s="366"/>
      <c r="I34" s="363"/>
    </row>
    <row r="35" spans="1:9" x14ac:dyDescent="0.25">
      <c r="A35" s="512"/>
      <c r="B35" s="406" t="s">
        <v>852</v>
      </c>
      <c r="C35" s="158" t="s">
        <v>562</v>
      </c>
      <c r="D35" s="201"/>
      <c r="E35" s="201"/>
      <c r="F35" s="366"/>
      <c r="G35" s="366"/>
      <c r="H35" s="366"/>
      <c r="I35" s="363"/>
    </row>
    <row r="36" spans="1:9" x14ac:dyDescent="0.25">
      <c r="A36" s="512"/>
      <c r="B36" s="518"/>
      <c r="C36" s="153" t="s">
        <v>676</v>
      </c>
      <c r="D36" s="201"/>
      <c r="E36" s="201"/>
      <c r="F36" s="366"/>
      <c r="G36" s="366"/>
      <c r="H36" s="366"/>
      <c r="I36" s="363"/>
    </row>
    <row r="37" spans="1:9" x14ac:dyDescent="0.25">
      <c r="A37" s="512"/>
      <c r="B37" s="518"/>
      <c r="C37" s="159" t="s">
        <v>661</v>
      </c>
      <c r="D37" s="201"/>
      <c r="E37" s="201"/>
      <c r="F37" s="366"/>
      <c r="G37" s="366"/>
      <c r="H37" s="366"/>
      <c r="I37" s="363"/>
    </row>
    <row r="38" spans="1:9" x14ac:dyDescent="0.25">
      <c r="A38" s="512"/>
      <c r="B38" s="406" t="s">
        <v>853</v>
      </c>
      <c r="C38" s="158" t="s">
        <v>449</v>
      </c>
      <c r="D38" s="201"/>
      <c r="E38" s="201"/>
      <c r="F38" s="366"/>
      <c r="G38" s="366"/>
      <c r="H38" s="366"/>
      <c r="I38" s="363"/>
    </row>
    <row r="39" spans="1:9" x14ac:dyDescent="0.25">
      <c r="A39" s="512"/>
      <c r="B39" s="518"/>
      <c r="C39" s="142" t="s">
        <v>450</v>
      </c>
      <c r="D39" s="201"/>
      <c r="E39" s="201"/>
      <c r="F39" s="366"/>
      <c r="G39" s="366"/>
      <c r="H39" s="366"/>
      <c r="I39" s="363"/>
    </row>
    <row r="40" spans="1:9" x14ac:dyDescent="0.25">
      <c r="A40" s="512"/>
      <c r="B40" s="518"/>
      <c r="C40" s="159" t="s">
        <v>478</v>
      </c>
      <c r="D40" s="201"/>
      <c r="E40" s="201"/>
      <c r="F40" s="366"/>
      <c r="G40" s="366"/>
      <c r="H40" s="366"/>
      <c r="I40" s="363"/>
    </row>
    <row r="41" spans="1:9" x14ac:dyDescent="0.25">
      <c r="A41" s="512"/>
      <c r="B41" s="406" t="s">
        <v>854</v>
      </c>
      <c r="C41" s="158" t="s">
        <v>449</v>
      </c>
      <c r="D41" s="201"/>
      <c r="E41" s="201"/>
      <c r="F41" s="366"/>
      <c r="G41" s="366"/>
      <c r="H41" s="366"/>
      <c r="I41" s="363"/>
    </row>
    <row r="42" spans="1:9" x14ac:dyDescent="0.25">
      <c r="A42" s="512"/>
      <c r="B42" s="518"/>
      <c r="C42" s="142" t="s">
        <v>450</v>
      </c>
      <c r="D42" s="201"/>
      <c r="E42" s="201"/>
      <c r="F42" s="366"/>
      <c r="G42" s="366"/>
      <c r="H42" s="366"/>
      <c r="I42" s="363"/>
    </row>
    <row r="43" spans="1:9" ht="31.5" customHeight="1" thickBot="1" x14ac:dyDescent="0.3">
      <c r="A43" s="513"/>
      <c r="B43" s="519"/>
      <c r="C43" s="144" t="s">
        <v>478</v>
      </c>
      <c r="D43" s="205"/>
      <c r="E43" s="205"/>
      <c r="F43" s="367"/>
      <c r="G43" s="367"/>
      <c r="H43" s="367"/>
      <c r="I43" s="364"/>
    </row>
    <row r="44" spans="1:9" ht="45" x14ac:dyDescent="0.25">
      <c r="A44" s="520">
        <v>5</v>
      </c>
      <c r="B44" s="162" t="s">
        <v>436</v>
      </c>
      <c r="C44" s="458" t="s">
        <v>445</v>
      </c>
      <c r="D44" s="135" t="s">
        <v>437</v>
      </c>
      <c r="E44" s="135" t="s">
        <v>438</v>
      </c>
      <c r="F44" s="329" t="s">
        <v>439</v>
      </c>
      <c r="G44" s="329" t="s">
        <v>440</v>
      </c>
      <c r="H44" s="329" t="s">
        <v>441</v>
      </c>
      <c r="I44" s="326" t="s">
        <v>442</v>
      </c>
    </row>
    <row r="45" spans="1:9" ht="47.25" x14ac:dyDescent="0.25">
      <c r="A45" s="521"/>
      <c r="B45" s="157" t="s">
        <v>211</v>
      </c>
      <c r="C45" s="459"/>
      <c r="D45" s="137">
        <f>Профориентация!D13</f>
        <v>0</v>
      </c>
      <c r="E45" s="212"/>
      <c r="F45" s="330"/>
      <c r="G45" s="330"/>
      <c r="H45" s="330"/>
      <c r="I45" s="327"/>
    </row>
    <row r="46" spans="1:9" ht="15.75" thickBot="1" x14ac:dyDescent="0.3">
      <c r="A46" s="522"/>
      <c r="B46" s="139" t="s">
        <v>444</v>
      </c>
      <c r="C46" s="460"/>
      <c r="D46" s="139" t="s">
        <v>446</v>
      </c>
      <c r="E46" s="139" t="s">
        <v>447</v>
      </c>
      <c r="F46" s="331"/>
      <c r="G46" s="331"/>
      <c r="H46" s="331"/>
      <c r="I46" s="328"/>
    </row>
    <row r="47" spans="1:9" x14ac:dyDescent="0.25">
      <c r="A47" s="511"/>
      <c r="B47" s="517" t="s">
        <v>855</v>
      </c>
      <c r="C47" s="140" t="s">
        <v>856</v>
      </c>
      <c r="D47" s="200"/>
      <c r="E47" s="200"/>
      <c r="F47" s="365"/>
      <c r="G47" s="365"/>
      <c r="H47" s="365"/>
      <c r="I47" s="362"/>
    </row>
    <row r="48" spans="1:9" x14ac:dyDescent="0.25">
      <c r="A48" s="512"/>
      <c r="B48" s="518"/>
      <c r="C48" s="153" t="s">
        <v>857</v>
      </c>
      <c r="D48" s="201"/>
      <c r="E48" s="201"/>
      <c r="F48" s="366"/>
      <c r="G48" s="366"/>
      <c r="H48" s="366"/>
      <c r="I48" s="363"/>
    </row>
    <row r="49" spans="1:9" x14ac:dyDescent="0.25">
      <c r="A49" s="512"/>
      <c r="B49" s="518"/>
      <c r="C49" s="159" t="s">
        <v>858</v>
      </c>
      <c r="D49" s="201"/>
      <c r="E49" s="201"/>
      <c r="F49" s="366"/>
      <c r="G49" s="366"/>
      <c r="H49" s="366"/>
      <c r="I49" s="363"/>
    </row>
    <row r="50" spans="1:9" x14ac:dyDescent="0.25">
      <c r="A50" s="512"/>
      <c r="B50" s="406" t="s">
        <v>859</v>
      </c>
      <c r="C50" s="158" t="s">
        <v>449</v>
      </c>
      <c r="D50" s="201"/>
      <c r="E50" s="201"/>
      <c r="F50" s="366"/>
      <c r="G50" s="366"/>
      <c r="H50" s="366"/>
      <c r="I50" s="363"/>
    </row>
    <row r="51" spans="1:9" x14ac:dyDescent="0.25">
      <c r="A51" s="512"/>
      <c r="B51" s="518"/>
      <c r="C51" s="142" t="s">
        <v>450</v>
      </c>
      <c r="D51" s="201"/>
      <c r="E51" s="201"/>
      <c r="F51" s="366"/>
      <c r="G51" s="366"/>
      <c r="H51" s="366"/>
      <c r="I51" s="363"/>
    </row>
    <row r="52" spans="1:9" ht="15.75" thickBot="1" x14ac:dyDescent="0.3">
      <c r="A52" s="513"/>
      <c r="B52" s="519"/>
      <c r="C52" s="144" t="s">
        <v>478</v>
      </c>
      <c r="D52" s="205"/>
      <c r="E52" s="205"/>
      <c r="F52" s="367"/>
      <c r="G52" s="367"/>
      <c r="H52" s="367"/>
      <c r="I52" s="364"/>
    </row>
    <row r="53" spans="1:9" ht="45" x14ac:dyDescent="0.25">
      <c r="A53" s="520">
        <v>6</v>
      </c>
      <c r="B53" s="162" t="s">
        <v>436</v>
      </c>
      <c r="C53" s="458" t="s">
        <v>445</v>
      </c>
      <c r="D53" s="135" t="s">
        <v>437</v>
      </c>
      <c r="E53" s="135" t="s">
        <v>438</v>
      </c>
      <c r="F53" s="329" t="s">
        <v>439</v>
      </c>
      <c r="G53" s="329" t="s">
        <v>440</v>
      </c>
      <c r="H53" s="329" t="s">
        <v>441</v>
      </c>
      <c r="I53" s="326" t="s">
        <v>442</v>
      </c>
    </row>
    <row r="54" spans="1:9" ht="41.25" customHeight="1" x14ac:dyDescent="0.25">
      <c r="A54" s="521"/>
      <c r="B54" s="157" t="s">
        <v>212</v>
      </c>
      <c r="C54" s="459"/>
      <c r="D54" s="137">
        <f>Профориентация!D15</f>
        <v>0</v>
      </c>
      <c r="E54" s="212"/>
      <c r="F54" s="330"/>
      <c r="G54" s="330"/>
      <c r="H54" s="330"/>
      <c r="I54" s="327"/>
    </row>
    <row r="55" spans="1:9" ht="15.75" thickBot="1" x14ac:dyDescent="0.3">
      <c r="A55" s="522"/>
      <c r="B55" s="139" t="s">
        <v>444</v>
      </c>
      <c r="C55" s="460"/>
      <c r="D55" s="139" t="s">
        <v>446</v>
      </c>
      <c r="E55" s="139" t="s">
        <v>447</v>
      </c>
      <c r="F55" s="331"/>
      <c r="G55" s="331"/>
      <c r="H55" s="331"/>
      <c r="I55" s="328"/>
    </row>
    <row r="56" spans="1:9" x14ac:dyDescent="0.25">
      <c r="A56" s="511"/>
      <c r="B56" s="517" t="s">
        <v>860</v>
      </c>
      <c r="C56" s="140" t="s">
        <v>861</v>
      </c>
      <c r="D56" s="200"/>
      <c r="E56" s="200"/>
      <c r="F56" s="365"/>
      <c r="G56" s="365"/>
      <c r="H56" s="365"/>
      <c r="I56" s="362"/>
    </row>
    <row r="57" spans="1:9" ht="30" x14ac:dyDescent="0.25">
      <c r="A57" s="512"/>
      <c r="B57" s="518"/>
      <c r="C57" s="153" t="s">
        <v>862</v>
      </c>
      <c r="D57" s="201"/>
      <c r="E57" s="201"/>
      <c r="F57" s="366"/>
      <c r="G57" s="366"/>
      <c r="H57" s="366"/>
      <c r="I57" s="363"/>
    </row>
    <row r="58" spans="1:9" ht="15.75" thickBot="1" x14ac:dyDescent="0.3">
      <c r="A58" s="513"/>
      <c r="B58" s="519"/>
      <c r="C58" s="144" t="s">
        <v>863</v>
      </c>
      <c r="D58" s="205"/>
      <c r="E58" s="205"/>
      <c r="F58" s="367"/>
      <c r="G58" s="367"/>
      <c r="H58" s="367"/>
      <c r="I58" s="364"/>
    </row>
    <row r="59" spans="1:9" ht="45" x14ac:dyDescent="0.25">
      <c r="A59" s="511">
        <v>7</v>
      </c>
      <c r="B59" s="162" t="s">
        <v>436</v>
      </c>
      <c r="C59" s="458" t="s">
        <v>445</v>
      </c>
      <c r="D59" s="135" t="s">
        <v>437</v>
      </c>
      <c r="E59" s="135" t="s">
        <v>438</v>
      </c>
      <c r="F59" s="329" t="s">
        <v>439</v>
      </c>
      <c r="G59" s="329" t="s">
        <v>440</v>
      </c>
      <c r="H59" s="329" t="s">
        <v>441</v>
      </c>
      <c r="I59" s="326" t="s">
        <v>442</v>
      </c>
    </row>
    <row r="60" spans="1:9" ht="55.5" customHeight="1" x14ac:dyDescent="0.25">
      <c r="A60" s="512"/>
      <c r="B60" s="157" t="s">
        <v>215</v>
      </c>
      <c r="C60" s="459"/>
      <c r="D60" s="137">
        <f>Профориентация!D17</f>
        <v>0</v>
      </c>
      <c r="E60" s="212"/>
      <c r="F60" s="330"/>
      <c r="G60" s="330"/>
      <c r="H60" s="330"/>
      <c r="I60" s="327"/>
    </row>
    <row r="61" spans="1:9" ht="15.75" thickBot="1" x14ac:dyDescent="0.3">
      <c r="A61" s="513"/>
      <c r="B61" s="139" t="s">
        <v>444</v>
      </c>
      <c r="C61" s="460"/>
      <c r="D61" s="139" t="s">
        <v>446</v>
      </c>
      <c r="E61" s="139" t="s">
        <v>447</v>
      </c>
      <c r="F61" s="331"/>
      <c r="G61" s="331"/>
      <c r="H61" s="331"/>
      <c r="I61" s="328"/>
    </row>
    <row r="62" spans="1:9" x14ac:dyDescent="0.25">
      <c r="A62" s="511"/>
      <c r="B62" s="517" t="s">
        <v>864</v>
      </c>
      <c r="C62" s="140" t="s">
        <v>459</v>
      </c>
      <c r="D62" s="200"/>
      <c r="E62" s="200"/>
      <c r="F62" s="365"/>
      <c r="G62" s="365"/>
      <c r="H62" s="365"/>
      <c r="I62" s="362"/>
    </row>
    <row r="63" spans="1:9" ht="30" x14ac:dyDescent="0.25">
      <c r="A63" s="512"/>
      <c r="B63" s="518"/>
      <c r="C63" s="153" t="s">
        <v>717</v>
      </c>
      <c r="D63" s="201"/>
      <c r="E63" s="201"/>
      <c r="F63" s="366"/>
      <c r="G63" s="366"/>
      <c r="H63" s="366"/>
      <c r="I63" s="363"/>
    </row>
    <row r="64" spans="1:9" x14ac:dyDescent="0.25">
      <c r="A64" s="512"/>
      <c r="B64" s="518"/>
      <c r="C64" s="159" t="s">
        <v>545</v>
      </c>
      <c r="D64" s="201"/>
      <c r="E64" s="201"/>
      <c r="F64" s="366"/>
      <c r="G64" s="366"/>
      <c r="H64" s="366"/>
      <c r="I64" s="363"/>
    </row>
    <row r="65" spans="1:9" x14ac:dyDescent="0.25">
      <c r="A65" s="512"/>
      <c r="B65" s="406" t="s">
        <v>865</v>
      </c>
      <c r="C65" s="158" t="s">
        <v>459</v>
      </c>
      <c r="D65" s="201"/>
      <c r="E65" s="201"/>
      <c r="F65" s="366"/>
      <c r="G65" s="366"/>
      <c r="H65" s="366"/>
      <c r="I65" s="363"/>
    </row>
    <row r="66" spans="1:9" ht="45" customHeight="1" x14ac:dyDescent="0.25">
      <c r="A66" s="512"/>
      <c r="B66" s="518"/>
      <c r="C66" s="153" t="s">
        <v>717</v>
      </c>
      <c r="D66" s="201"/>
      <c r="E66" s="201"/>
      <c r="F66" s="366"/>
      <c r="G66" s="366"/>
      <c r="H66" s="366"/>
      <c r="I66" s="363"/>
    </row>
    <row r="67" spans="1:9" x14ac:dyDescent="0.25">
      <c r="A67" s="512"/>
      <c r="B67" s="518"/>
      <c r="C67" s="159" t="s">
        <v>545</v>
      </c>
      <c r="D67" s="201"/>
      <c r="E67" s="201"/>
      <c r="F67" s="366"/>
      <c r="G67" s="366"/>
      <c r="H67" s="366"/>
      <c r="I67" s="363"/>
    </row>
    <row r="68" spans="1:9" x14ac:dyDescent="0.25">
      <c r="A68" s="512"/>
      <c r="B68" s="406" t="s">
        <v>866</v>
      </c>
      <c r="C68" s="158" t="s">
        <v>449</v>
      </c>
      <c r="D68" s="201"/>
      <c r="E68" s="201"/>
      <c r="F68" s="366"/>
      <c r="G68" s="366"/>
      <c r="H68" s="366"/>
      <c r="I68" s="363"/>
    </row>
    <row r="69" spans="1:9" x14ac:dyDescent="0.25">
      <c r="A69" s="512"/>
      <c r="B69" s="518"/>
      <c r="C69" s="142" t="s">
        <v>552</v>
      </c>
      <c r="D69" s="201"/>
      <c r="E69" s="201"/>
      <c r="F69" s="366"/>
      <c r="G69" s="366"/>
      <c r="H69" s="366"/>
      <c r="I69" s="363"/>
    </row>
    <row r="70" spans="1:9" ht="15.75" thickBot="1" x14ac:dyDescent="0.3">
      <c r="A70" s="513"/>
      <c r="B70" s="519"/>
      <c r="C70" s="144" t="s">
        <v>478</v>
      </c>
      <c r="D70" s="205"/>
      <c r="E70" s="205"/>
      <c r="F70" s="367"/>
      <c r="G70" s="367"/>
      <c r="H70" s="367"/>
      <c r="I70" s="364"/>
    </row>
    <row r="71" spans="1:9" ht="45" x14ac:dyDescent="0.25">
      <c r="A71" s="511">
        <v>8</v>
      </c>
      <c r="B71" s="162" t="s">
        <v>436</v>
      </c>
      <c r="C71" s="458" t="s">
        <v>445</v>
      </c>
      <c r="D71" s="135" t="s">
        <v>437</v>
      </c>
      <c r="E71" s="135" t="s">
        <v>438</v>
      </c>
      <c r="F71" s="329" t="s">
        <v>439</v>
      </c>
      <c r="G71" s="329" t="s">
        <v>440</v>
      </c>
      <c r="H71" s="329" t="s">
        <v>441</v>
      </c>
      <c r="I71" s="326" t="s">
        <v>442</v>
      </c>
    </row>
    <row r="72" spans="1:9" ht="39" customHeight="1" x14ac:dyDescent="0.25">
      <c r="A72" s="512"/>
      <c r="B72" s="157" t="s">
        <v>216</v>
      </c>
      <c r="C72" s="459"/>
      <c r="D72" s="137">
        <f>Профориентация!D19</f>
        <v>0</v>
      </c>
      <c r="E72" s="212"/>
      <c r="F72" s="330"/>
      <c r="G72" s="330"/>
      <c r="H72" s="330"/>
      <c r="I72" s="327"/>
    </row>
    <row r="73" spans="1:9" ht="15.75" thickBot="1" x14ac:dyDescent="0.3">
      <c r="A73" s="513"/>
      <c r="B73" s="139" t="s">
        <v>444</v>
      </c>
      <c r="C73" s="460"/>
      <c r="D73" s="139" t="s">
        <v>446</v>
      </c>
      <c r="E73" s="139" t="s">
        <v>447</v>
      </c>
      <c r="F73" s="331"/>
      <c r="G73" s="331"/>
      <c r="H73" s="331"/>
      <c r="I73" s="328"/>
    </row>
    <row r="74" spans="1:9" x14ac:dyDescent="0.25">
      <c r="A74" s="511"/>
      <c r="B74" s="517" t="s">
        <v>867</v>
      </c>
      <c r="C74" s="140" t="s">
        <v>777</v>
      </c>
      <c r="D74" s="200"/>
      <c r="E74" s="200"/>
      <c r="F74" s="365"/>
      <c r="G74" s="365"/>
      <c r="H74" s="365"/>
      <c r="I74" s="362"/>
    </row>
    <row r="75" spans="1:9" x14ac:dyDescent="0.25">
      <c r="A75" s="512"/>
      <c r="B75" s="518"/>
      <c r="C75" s="153" t="s">
        <v>778</v>
      </c>
      <c r="D75" s="201"/>
      <c r="E75" s="201"/>
      <c r="F75" s="366"/>
      <c r="G75" s="366"/>
      <c r="H75" s="366"/>
      <c r="I75" s="363"/>
    </row>
    <row r="76" spans="1:9" ht="34.5" customHeight="1" x14ac:dyDescent="0.25">
      <c r="A76" s="512"/>
      <c r="B76" s="518"/>
      <c r="C76" s="159" t="s">
        <v>779</v>
      </c>
      <c r="D76" s="201"/>
      <c r="E76" s="201"/>
      <c r="F76" s="366"/>
      <c r="G76" s="366"/>
      <c r="H76" s="366"/>
      <c r="I76" s="363"/>
    </row>
    <row r="77" spans="1:9" x14ac:dyDescent="0.25">
      <c r="A77" s="512"/>
      <c r="B77" s="406" t="s">
        <v>868</v>
      </c>
      <c r="C77" s="158" t="s">
        <v>861</v>
      </c>
      <c r="D77" s="201"/>
      <c r="E77" s="201"/>
      <c r="F77" s="366"/>
      <c r="G77" s="366"/>
      <c r="H77" s="366"/>
      <c r="I77" s="363"/>
    </row>
    <row r="78" spans="1:9" ht="30" x14ac:dyDescent="0.25">
      <c r="A78" s="512"/>
      <c r="B78" s="518"/>
      <c r="C78" s="153" t="s">
        <v>862</v>
      </c>
      <c r="D78" s="201"/>
      <c r="E78" s="201"/>
      <c r="F78" s="366"/>
      <c r="G78" s="366"/>
      <c r="H78" s="366"/>
      <c r="I78" s="363"/>
    </row>
    <row r="79" spans="1:9" ht="15.75" thickBot="1" x14ac:dyDescent="0.3">
      <c r="A79" s="513"/>
      <c r="B79" s="519"/>
      <c r="C79" s="144" t="s">
        <v>863</v>
      </c>
      <c r="D79" s="205"/>
      <c r="E79" s="205"/>
      <c r="F79" s="367"/>
      <c r="G79" s="367"/>
      <c r="H79" s="367"/>
      <c r="I79" s="364"/>
    </row>
    <row r="80" spans="1:9" ht="45" x14ac:dyDescent="0.25">
      <c r="A80" s="511">
        <v>9</v>
      </c>
      <c r="B80" s="162" t="s">
        <v>436</v>
      </c>
      <c r="C80" s="458" t="s">
        <v>445</v>
      </c>
      <c r="D80" s="135" t="s">
        <v>437</v>
      </c>
      <c r="E80" s="135" t="s">
        <v>438</v>
      </c>
      <c r="F80" s="329" t="s">
        <v>439</v>
      </c>
      <c r="G80" s="329" t="s">
        <v>440</v>
      </c>
      <c r="H80" s="329" t="s">
        <v>441</v>
      </c>
      <c r="I80" s="326" t="s">
        <v>442</v>
      </c>
    </row>
    <row r="81" spans="1:9" ht="57.75" customHeight="1" x14ac:dyDescent="0.25">
      <c r="A81" s="512"/>
      <c r="B81" s="157" t="s">
        <v>213</v>
      </c>
      <c r="C81" s="459"/>
      <c r="D81" s="137">
        <f>Профориентация!D21</f>
        <v>0</v>
      </c>
      <c r="E81" s="212"/>
      <c r="F81" s="330"/>
      <c r="G81" s="330"/>
      <c r="H81" s="330"/>
      <c r="I81" s="327"/>
    </row>
    <row r="82" spans="1:9" ht="15.75" thickBot="1" x14ac:dyDescent="0.3">
      <c r="A82" s="513"/>
      <c r="B82" s="139" t="s">
        <v>444</v>
      </c>
      <c r="C82" s="460"/>
      <c r="D82" s="139" t="s">
        <v>446</v>
      </c>
      <c r="E82" s="139" t="s">
        <v>447</v>
      </c>
      <c r="F82" s="331"/>
      <c r="G82" s="331"/>
      <c r="H82" s="331"/>
      <c r="I82" s="328"/>
    </row>
    <row r="83" spans="1:9" x14ac:dyDescent="0.25">
      <c r="A83" s="511"/>
      <c r="B83" s="517" t="s">
        <v>869</v>
      </c>
      <c r="C83" s="140" t="s">
        <v>794</v>
      </c>
      <c r="D83" s="200"/>
      <c r="E83" s="200"/>
      <c r="F83" s="365"/>
      <c r="G83" s="365"/>
      <c r="H83" s="365"/>
      <c r="I83" s="362"/>
    </row>
    <row r="84" spans="1:9" x14ac:dyDescent="0.25">
      <c r="A84" s="512"/>
      <c r="B84" s="518"/>
      <c r="C84" s="142" t="s">
        <v>870</v>
      </c>
      <c r="D84" s="201"/>
      <c r="E84" s="201"/>
      <c r="F84" s="366"/>
      <c r="G84" s="366"/>
      <c r="H84" s="366"/>
      <c r="I84" s="363"/>
    </row>
    <row r="85" spans="1:9" x14ac:dyDescent="0.25">
      <c r="A85" s="512"/>
      <c r="B85" s="518"/>
      <c r="C85" s="159" t="s">
        <v>871</v>
      </c>
      <c r="D85" s="201"/>
      <c r="E85" s="201"/>
      <c r="F85" s="366"/>
      <c r="G85" s="366"/>
      <c r="H85" s="366"/>
      <c r="I85" s="363"/>
    </row>
    <row r="86" spans="1:9" x14ac:dyDescent="0.25">
      <c r="A86" s="512"/>
      <c r="B86" s="406" t="s">
        <v>872</v>
      </c>
      <c r="C86" s="158" t="s">
        <v>873</v>
      </c>
      <c r="D86" s="201"/>
      <c r="E86" s="201"/>
      <c r="F86" s="366"/>
      <c r="G86" s="366"/>
      <c r="H86" s="366"/>
      <c r="I86" s="363"/>
    </row>
    <row r="87" spans="1:9" ht="30" x14ac:dyDescent="0.25">
      <c r="A87" s="512"/>
      <c r="B87" s="518"/>
      <c r="C87" s="153" t="s">
        <v>717</v>
      </c>
      <c r="D87" s="201"/>
      <c r="E87" s="201"/>
      <c r="F87" s="366"/>
      <c r="G87" s="366"/>
      <c r="H87" s="366"/>
      <c r="I87" s="363"/>
    </row>
    <row r="88" spans="1:9" x14ac:dyDescent="0.25">
      <c r="A88" s="512"/>
      <c r="B88" s="518"/>
      <c r="C88" s="159" t="s">
        <v>545</v>
      </c>
      <c r="D88" s="201"/>
      <c r="E88" s="201"/>
      <c r="F88" s="366"/>
      <c r="G88" s="366"/>
      <c r="H88" s="366"/>
      <c r="I88" s="363"/>
    </row>
    <row r="89" spans="1:9" x14ac:dyDescent="0.25">
      <c r="A89" s="512"/>
      <c r="B89" s="406" t="s">
        <v>874</v>
      </c>
      <c r="C89" s="158" t="s">
        <v>449</v>
      </c>
      <c r="D89" s="201"/>
      <c r="E89" s="201"/>
      <c r="F89" s="366"/>
      <c r="G89" s="366"/>
      <c r="H89" s="366"/>
      <c r="I89" s="363"/>
    </row>
    <row r="90" spans="1:9" x14ac:dyDescent="0.25">
      <c r="A90" s="512"/>
      <c r="B90" s="518"/>
      <c r="C90" s="142" t="s">
        <v>552</v>
      </c>
      <c r="D90" s="201"/>
      <c r="E90" s="201"/>
      <c r="F90" s="366"/>
      <c r="G90" s="366"/>
      <c r="H90" s="366"/>
      <c r="I90" s="363"/>
    </row>
    <row r="91" spans="1:9" ht="15.75" thickBot="1" x14ac:dyDescent="0.3">
      <c r="A91" s="513"/>
      <c r="B91" s="519"/>
      <c r="C91" s="144" t="s">
        <v>478</v>
      </c>
      <c r="D91" s="205"/>
      <c r="E91" s="205"/>
      <c r="F91" s="367"/>
      <c r="G91" s="367"/>
      <c r="H91" s="367"/>
      <c r="I91" s="364"/>
    </row>
    <row r="92" spans="1:9" ht="45" x14ac:dyDescent="0.25">
      <c r="A92" s="511">
        <v>10</v>
      </c>
      <c r="B92" s="162" t="s">
        <v>436</v>
      </c>
      <c r="C92" s="458" t="s">
        <v>445</v>
      </c>
      <c r="D92" s="135" t="s">
        <v>437</v>
      </c>
      <c r="E92" s="135" t="s">
        <v>438</v>
      </c>
      <c r="F92" s="329" t="s">
        <v>439</v>
      </c>
      <c r="G92" s="329" t="s">
        <v>440</v>
      </c>
      <c r="H92" s="329" t="s">
        <v>441</v>
      </c>
      <c r="I92" s="326" t="s">
        <v>442</v>
      </c>
    </row>
    <row r="93" spans="1:9" ht="64.5" customHeight="1" x14ac:dyDescent="0.25">
      <c r="A93" s="512"/>
      <c r="B93" s="157" t="s">
        <v>217</v>
      </c>
      <c r="C93" s="459"/>
      <c r="D93" s="137">
        <f>Профориентация!D23</f>
        <v>0</v>
      </c>
      <c r="E93" s="212"/>
      <c r="F93" s="330"/>
      <c r="G93" s="330"/>
      <c r="H93" s="330"/>
      <c r="I93" s="327"/>
    </row>
    <row r="94" spans="1:9" ht="15.75" thickBot="1" x14ac:dyDescent="0.3">
      <c r="A94" s="513"/>
      <c r="B94" s="139" t="s">
        <v>444</v>
      </c>
      <c r="C94" s="460"/>
      <c r="D94" s="139" t="s">
        <v>446</v>
      </c>
      <c r="E94" s="139" t="s">
        <v>447</v>
      </c>
      <c r="F94" s="331"/>
      <c r="G94" s="331"/>
      <c r="H94" s="331"/>
      <c r="I94" s="328"/>
    </row>
    <row r="95" spans="1:9" x14ac:dyDescent="0.25">
      <c r="A95" s="511"/>
      <c r="B95" s="517" t="s">
        <v>875</v>
      </c>
      <c r="C95" s="140" t="s">
        <v>562</v>
      </c>
      <c r="D95" s="200"/>
      <c r="E95" s="200"/>
      <c r="F95" s="365"/>
      <c r="G95" s="365"/>
      <c r="H95" s="365"/>
      <c r="I95" s="362"/>
    </row>
    <row r="96" spans="1:9" ht="30" x14ac:dyDescent="0.25">
      <c r="A96" s="512"/>
      <c r="B96" s="518"/>
      <c r="C96" s="153" t="s">
        <v>876</v>
      </c>
      <c r="D96" s="201"/>
      <c r="E96" s="201"/>
      <c r="F96" s="366"/>
      <c r="G96" s="366"/>
      <c r="H96" s="366"/>
      <c r="I96" s="363"/>
    </row>
    <row r="97" spans="1:9" x14ac:dyDescent="0.25">
      <c r="A97" s="512"/>
      <c r="B97" s="518"/>
      <c r="C97" s="159" t="s">
        <v>661</v>
      </c>
      <c r="D97" s="201"/>
      <c r="E97" s="201"/>
      <c r="F97" s="366"/>
      <c r="G97" s="366"/>
      <c r="H97" s="366"/>
      <c r="I97" s="363"/>
    </row>
    <row r="98" spans="1:9" x14ac:dyDescent="0.25">
      <c r="A98" s="512"/>
      <c r="B98" s="406" t="s">
        <v>877</v>
      </c>
      <c r="C98" s="158" t="s">
        <v>609</v>
      </c>
      <c r="D98" s="201"/>
      <c r="E98" s="201"/>
      <c r="F98" s="366"/>
      <c r="G98" s="366"/>
      <c r="H98" s="366"/>
      <c r="I98" s="363"/>
    </row>
    <row r="99" spans="1:9" ht="39" customHeight="1" x14ac:dyDescent="0.25">
      <c r="A99" s="512"/>
      <c r="B99" s="518"/>
      <c r="C99" s="153" t="s">
        <v>714</v>
      </c>
      <c r="D99" s="201"/>
      <c r="E99" s="201"/>
      <c r="F99" s="366"/>
      <c r="G99" s="366"/>
      <c r="H99" s="366"/>
      <c r="I99" s="363"/>
    </row>
    <row r="100" spans="1:9" ht="15.75" thickBot="1" x14ac:dyDescent="0.3">
      <c r="A100" s="513"/>
      <c r="B100" s="519"/>
      <c r="C100" s="144" t="s">
        <v>6</v>
      </c>
      <c r="D100" s="205"/>
      <c r="E100" s="205"/>
      <c r="F100" s="367"/>
      <c r="G100" s="367"/>
      <c r="H100" s="367"/>
      <c r="I100" s="364"/>
    </row>
    <row r="101" spans="1:9" ht="45" x14ac:dyDescent="0.25">
      <c r="A101" s="511">
        <v>11</v>
      </c>
      <c r="B101" s="162" t="s">
        <v>436</v>
      </c>
      <c r="C101" s="458" t="s">
        <v>445</v>
      </c>
      <c r="D101" s="135" t="s">
        <v>437</v>
      </c>
      <c r="E101" s="135" t="s">
        <v>438</v>
      </c>
      <c r="F101" s="329" t="s">
        <v>439</v>
      </c>
      <c r="G101" s="329" t="s">
        <v>440</v>
      </c>
      <c r="H101" s="329" t="s">
        <v>441</v>
      </c>
      <c r="I101" s="326" t="s">
        <v>442</v>
      </c>
    </row>
    <row r="102" spans="1:9" ht="62.25" customHeight="1" x14ac:dyDescent="0.25">
      <c r="A102" s="512"/>
      <c r="B102" s="157" t="s">
        <v>218</v>
      </c>
      <c r="C102" s="459"/>
      <c r="D102" s="137">
        <f>Профориентация!D25</f>
        <v>0</v>
      </c>
      <c r="E102" s="212"/>
      <c r="F102" s="330"/>
      <c r="G102" s="330"/>
      <c r="H102" s="330"/>
      <c r="I102" s="327"/>
    </row>
    <row r="103" spans="1:9" ht="15.75" thickBot="1" x14ac:dyDescent="0.3">
      <c r="A103" s="513"/>
      <c r="B103" s="139" t="s">
        <v>444</v>
      </c>
      <c r="C103" s="460"/>
      <c r="D103" s="139" t="s">
        <v>446</v>
      </c>
      <c r="E103" s="139" t="s">
        <v>447</v>
      </c>
      <c r="F103" s="331"/>
      <c r="G103" s="331"/>
      <c r="H103" s="331"/>
      <c r="I103" s="328"/>
    </row>
    <row r="104" spans="1:9" x14ac:dyDescent="0.25">
      <c r="A104" s="511"/>
      <c r="B104" s="517" t="s">
        <v>878</v>
      </c>
      <c r="C104" s="140" t="s">
        <v>459</v>
      </c>
      <c r="D104" s="200"/>
      <c r="E104" s="200"/>
      <c r="F104" s="365"/>
      <c r="G104" s="365"/>
      <c r="H104" s="365"/>
      <c r="I104" s="362"/>
    </row>
    <row r="105" spans="1:9" x14ac:dyDescent="0.25">
      <c r="A105" s="512"/>
      <c r="B105" s="518"/>
      <c r="C105" s="142" t="s">
        <v>676</v>
      </c>
      <c r="D105" s="201"/>
      <c r="E105" s="201"/>
      <c r="F105" s="366"/>
      <c r="G105" s="366"/>
      <c r="H105" s="366"/>
      <c r="I105" s="363"/>
    </row>
    <row r="106" spans="1:9" x14ac:dyDescent="0.25">
      <c r="A106" s="512"/>
      <c r="B106" s="518"/>
      <c r="C106" s="159" t="s">
        <v>579</v>
      </c>
      <c r="D106" s="201"/>
      <c r="E106" s="201"/>
      <c r="F106" s="366"/>
      <c r="G106" s="366"/>
      <c r="H106" s="366"/>
      <c r="I106" s="363"/>
    </row>
    <row r="107" spans="1:9" x14ac:dyDescent="0.25">
      <c r="A107" s="512"/>
      <c r="B107" s="406" t="s">
        <v>879</v>
      </c>
      <c r="C107" s="158" t="s">
        <v>449</v>
      </c>
      <c r="D107" s="201"/>
      <c r="E107" s="201"/>
      <c r="F107" s="366"/>
      <c r="G107" s="366"/>
      <c r="H107" s="366"/>
      <c r="I107" s="363"/>
    </row>
    <row r="108" spans="1:9" x14ac:dyDescent="0.25">
      <c r="A108" s="512"/>
      <c r="B108" s="518"/>
      <c r="C108" s="142" t="s">
        <v>552</v>
      </c>
      <c r="D108" s="201"/>
      <c r="E108" s="201"/>
      <c r="F108" s="366"/>
      <c r="G108" s="366"/>
      <c r="H108" s="366"/>
      <c r="I108" s="363"/>
    </row>
    <row r="109" spans="1:9" x14ac:dyDescent="0.25">
      <c r="A109" s="512"/>
      <c r="B109" s="518"/>
      <c r="C109" s="159" t="s">
        <v>478</v>
      </c>
      <c r="D109" s="201"/>
      <c r="E109" s="201"/>
      <c r="F109" s="366"/>
      <c r="G109" s="366"/>
      <c r="H109" s="366"/>
      <c r="I109" s="363"/>
    </row>
    <row r="110" spans="1:9" x14ac:dyDescent="0.25">
      <c r="A110" s="512"/>
      <c r="B110" s="406" t="s">
        <v>880</v>
      </c>
      <c r="C110" s="158" t="s">
        <v>562</v>
      </c>
      <c r="D110" s="201"/>
      <c r="E110" s="201"/>
      <c r="F110" s="366"/>
      <c r="G110" s="366"/>
      <c r="H110" s="366"/>
      <c r="I110" s="363"/>
    </row>
    <row r="111" spans="1:9" x14ac:dyDescent="0.25">
      <c r="A111" s="512"/>
      <c r="B111" s="518"/>
      <c r="C111" s="142" t="s">
        <v>876</v>
      </c>
      <c r="D111" s="201"/>
      <c r="E111" s="201"/>
      <c r="F111" s="366"/>
      <c r="G111" s="366"/>
      <c r="H111" s="366"/>
      <c r="I111" s="363"/>
    </row>
    <row r="112" spans="1:9" ht="15.75" thickBot="1" x14ac:dyDescent="0.3">
      <c r="A112" s="513"/>
      <c r="B112" s="519"/>
      <c r="C112" s="144" t="s">
        <v>661</v>
      </c>
      <c r="D112" s="205"/>
      <c r="E112" s="205"/>
      <c r="F112" s="367"/>
      <c r="G112" s="367"/>
      <c r="H112" s="367"/>
      <c r="I112" s="364"/>
    </row>
    <row r="113" spans="1:9" ht="45" x14ac:dyDescent="0.25">
      <c r="A113" s="511">
        <v>12</v>
      </c>
      <c r="B113" s="162" t="s">
        <v>436</v>
      </c>
      <c r="C113" s="458" t="s">
        <v>445</v>
      </c>
      <c r="D113" s="135" t="s">
        <v>437</v>
      </c>
      <c r="E113" s="135" t="s">
        <v>438</v>
      </c>
      <c r="F113" s="329" t="s">
        <v>439</v>
      </c>
      <c r="G113" s="329" t="s">
        <v>440</v>
      </c>
      <c r="H113" s="329" t="s">
        <v>441</v>
      </c>
      <c r="I113" s="326" t="s">
        <v>442</v>
      </c>
    </row>
    <row r="114" spans="1:9" ht="68.25" customHeight="1" x14ac:dyDescent="0.25">
      <c r="A114" s="512"/>
      <c r="B114" s="157" t="s">
        <v>219</v>
      </c>
      <c r="C114" s="459"/>
      <c r="D114" s="137">
        <f>Профориентация!D27</f>
        <v>0</v>
      </c>
      <c r="E114" s="212"/>
      <c r="F114" s="330"/>
      <c r="G114" s="330"/>
      <c r="H114" s="330"/>
      <c r="I114" s="327"/>
    </row>
    <row r="115" spans="1:9" ht="15.75" thickBot="1" x14ac:dyDescent="0.3">
      <c r="A115" s="513"/>
      <c r="B115" s="139" t="s">
        <v>444</v>
      </c>
      <c r="C115" s="460"/>
      <c r="D115" s="139" t="s">
        <v>446</v>
      </c>
      <c r="E115" s="139" t="s">
        <v>447</v>
      </c>
      <c r="F115" s="331"/>
      <c r="G115" s="331"/>
      <c r="H115" s="331"/>
      <c r="I115" s="328"/>
    </row>
    <row r="116" spans="1:9" x14ac:dyDescent="0.25">
      <c r="A116" s="514"/>
      <c r="B116" s="517" t="s">
        <v>881</v>
      </c>
      <c r="C116" s="140" t="s">
        <v>882</v>
      </c>
      <c r="D116" s="200"/>
      <c r="E116" s="200"/>
      <c r="F116" s="365"/>
      <c r="G116" s="365"/>
      <c r="H116" s="365"/>
      <c r="I116" s="362"/>
    </row>
    <row r="117" spans="1:9" x14ac:dyDescent="0.25">
      <c r="A117" s="515"/>
      <c r="B117" s="518"/>
      <c r="C117" s="142" t="s">
        <v>883</v>
      </c>
      <c r="D117" s="201"/>
      <c r="E117" s="201"/>
      <c r="F117" s="366"/>
      <c r="G117" s="366"/>
      <c r="H117" s="366"/>
      <c r="I117" s="363"/>
    </row>
    <row r="118" spans="1:9" ht="15.75" thickBot="1" x14ac:dyDescent="0.3">
      <c r="A118" s="516"/>
      <c r="B118" s="519"/>
      <c r="C118" s="144" t="s">
        <v>803</v>
      </c>
      <c r="D118" s="205"/>
      <c r="E118" s="205"/>
      <c r="F118" s="367"/>
      <c r="G118" s="367"/>
      <c r="H118" s="367"/>
      <c r="I118" s="364"/>
    </row>
    <row r="119" spans="1:9" ht="45" x14ac:dyDescent="0.25">
      <c r="A119" s="511">
        <v>13</v>
      </c>
      <c r="B119" s="162" t="s">
        <v>436</v>
      </c>
      <c r="C119" s="458" t="s">
        <v>445</v>
      </c>
      <c r="D119" s="135" t="s">
        <v>437</v>
      </c>
      <c r="E119" s="135" t="s">
        <v>438</v>
      </c>
      <c r="F119" s="329" t="s">
        <v>439</v>
      </c>
      <c r="G119" s="329" t="s">
        <v>440</v>
      </c>
      <c r="H119" s="329" t="s">
        <v>441</v>
      </c>
      <c r="I119" s="326" t="s">
        <v>442</v>
      </c>
    </row>
    <row r="120" spans="1:9" ht="52.5" customHeight="1" x14ac:dyDescent="0.25">
      <c r="A120" s="512"/>
      <c r="B120" s="157" t="s">
        <v>884</v>
      </c>
      <c r="C120" s="459"/>
      <c r="D120" s="137">
        <f>Профориентация!D29</f>
        <v>0</v>
      </c>
      <c r="E120" s="212"/>
      <c r="F120" s="330"/>
      <c r="G120" s="330"/>
      <c r="H120" s="330"/>
      <c r="I120" s="327"/>
    </row>
    <row r="121" spans="1:9" ht="15.75" thickBot="1" x14ac:dyDescent="0.3">
      <c r="A121" s="513"/>
      <c r="B121" s="139" t="s">
        <v>444</v>
      </c>
      <c r="C121" s="460"/>
      <c r="D121" s="139" t="s">
        <v>446</v>
      </c>
      <c r="E121" s="139" t="s">
        <v>447</v>
      </c>
      <c r="F121" s="331"/>
      <c r="G121" s="331"/>
      <c r="H121" s="331"/>
      <c r="I121" s="328"/>
    </row>
    <row r="122" spans="1:9" x14ac:dyDescent="0.25">
      <c r="A122" s="514"/>
      <c r="B122" s="517" t="s">
        <v>885</v>
      </c>
      <c r="C122" s="140" t="s">
        <v>449</v>
      </c>
      <c r="D122" s="200"/>
      <c r="E122" s="200"/>
      <c r="F122" s="365"/>
      <c r="G122" s="365"/>
      <c r="H122" s="365"/>
      <c r="I122" s="362"/>
    </row>
    <row r="123" spans="1:9" x14ac:dyDescent="0.25">
      <c r="A123" s="515"/>
      <c r="B123" s="518"/>
      <c r="C123" s="142" t="s">
        <v>552</v>
      </c>
      <c r="D123" s="201"/>
      <c r="E123" s="201"/>
      <c r="F123" s="366"/>
      <c r="G123" s="366"/>
      <c r="H123" s="366"/>
      <c r="I123" s="363"/>
    </row>
    <row r="124" spans="1:9" x14ac:dyDescent="0.25">
      <c r="A124" s="515"/>
      <c r="B124" s="518"/>
      <c r="C124" s="159" t="s">
        <v>478</v>
      </c>
      <c r="D124" s="201"/>
      <c r="E124" s="201"/>
      <c r="F124" s="366"/>
      <c r="G124" s="366"/>
      <c r="H124" s="366"/>
      <c r="I124" s="363"/>
    </row>
    <row r="125" spans="1:9" x14ac:dyDescent="0.25">
      <c r="A125" s="515"/>
      <c r="B125" s="406" t="s">
        <v>886</v>
      </c>
      <c r="C125" s="158" t="s">
        <v>587</v>
      </c>
      <c r="D125" s="201"/>
      <c r="E125" s="201"/>
      <c r="F125" s="366"/>
      <c r="G125" s="366"/>
      <c r="H125" s="366"/>
      <c r="I125" s="363"/>
    </row>
    <row r="126" spans="1:9" x14ac:dyDescent="0.25">
      <c r="A126" s="515"/>
      <c r="B126" s="518"/>
      <c r="C126" s="142" t="s">
        <v>588</v>
      </c>
      <c r="D126" s="201"/>
      <c r="E126" s="201"/>
      <c r="F126" s="366"/>
      <c r="G126" s="366"/>
      <c r="H126" s="366"/>
      <c r="I126" s="363"/>
    </row>
    <row r="127" spans="1:9" ht="15.75" thickBot="1" x14ac:dyDescent="0.3">
      <c r="A127" s="516"/>
      <c r="B127" s="519"/>
      <c r="C127" s="144" t="s">
        <v>617</v>
      </c>
      <c r="D127" s="205"/>
      <c r="E127" s="205"/>
      <c r="F127" s="367"/>
      <c r="G127" s="367"/>
      <c r="H127" s="367"/>
      <c r="I127" s="364"/>
    </row>
    <row r="128" spans="1:9" ht="45" x14ac:dyDescent="0.25">
      <c r="A128" s="511">
        <v>14</v>
      </c>
      <c r="B128" s="162" t="s">
        <v>436</v>
      </c>
      <c r="C128" s="458" t="s">
        <v>445</v>
      </c>
      <c r="D128" s="135" t="s">
        <v>437</v>
      </c>
      <c r="E128" s="135" t="s">
        <v>438</v>
      </c>
      <c r="F128" s="329" t="s">
        <v>439</v>
      </c>
      <c r="G128" s="329" t="s">
        <v>440</v>
      </c>
      <c r="H128" s="329" t="s">
        <v>441</v>
      </c>
      <c r="I128" s="326" t="s">
        <v>442</v>
      </c>
    </row>
    <row r="129" spans="1:9" ht="42" customHeight="1" x14ac:dyDescent="0.25">
      <c r="A129" s="512"/>
      <c r="B129" s="157" t="s">
        <v>220</v>
      </c>
      <c r="C129" s="459"/>
      <c r="D129" s="137">
        <f>Профориентация!D31</f>
        <v>0</v>
      </c>
      <c r="E129" s="212"/>
      <c r="F129" s="330"/>
      <c r="G129" s="330"/>
      <c r="H129" s="330"/>
      <c r="I129" s="327"/>
    </row>
    <row r="130" spans="1:9" ht="15.75" thickBot="1" x14ac:dyDescent="0.3">
      <c r="A130" s="513"/>
      <c r="B130" s="139" t="s">
        <v>444</v>
      </c>
      <c r="C130" s="460"/>
      <c r="D130" s="139" t="s">
        <v>446</v>
      </c>
      <c r="E130" s="139" t="s">
        <v>447</v>
      </c>
      <c r="F130" s="331"/>
      <c r="G130" s="331"/>
      <c r="H130" s="331"/>
      <c r="I130" s="328"/>
    </row>
    <row r="131" spans="1:9" ht="44.25" customHeight="1" x14ac:dyDescent="0.25">
      <c r="A131" s="514"/>
      <c r="B131" s="517" t="s">
        <v>887</v>
      </c>
      <c r="C131" s="168" t="s">
        <v>888</v>
      </c>
      <c r="D131" s="200"/>
      <c r="E131" s="200"/>
      <c r="F131" s="365"/>
      <c r="G131" s="365"/>
      <c r="H131" s="365"/>
      <c r="I131" s="362"/>
    </row>
    <row r="132" spans="1:9" ht="30" x14ac:dyDescent="0.25">
      <c r="A132" s="515"/>
      <c r="B132" s="518"/>
      <c r="C132" s="153" t="s">
        <v>795</v>
      </c>
      <c r="D132" s="201"/>
      <c r="E132" s="201"/>
      <c r="F132" s="366"/>
      <c r="G132" s="366"/>
      <c r="H132" s="366"/>
      <c r="I132" s="363"/>
    </row>
    <row r="133" spans="1:9" x14ac:dyDescent="0.25">
      <c r="A133" s="515"/>
      <c r="B133" s="518"/>
      <c r="C133" s="159" t="s">
        <v>871</v>
      </c>
      <c r="D133" s="201"/>
      <c r="E133" s="201"/>
      <c r="F133" s="366"/>
      <c r="G133" s="366"/>
      <c r="H133" s="366"/>
      <c r="I133" s="363"/>
    </row>
    <row r="134" spans="1:9" ht="51" customHeight="1" x14ac:dyDescent="0.25">
      <c r="A134" s="515"/>
      <c r="B134" s="406" t="s">
        <v>889</v>
      </c>
      <c r="C134" s="160" t="s">
        <v>888</v>
      </c>
      <c r="D134" s="201"/>
      <c r="E134" s="201"/>
      <c r="F134" s="366"/>
      <c r="G134" s="366"/>
      <c r="H134" s="366"/>
      <c r="I134" s="363"/>
    </row>
    <row r="135" spans="1:9" ht="30" x14ac:dyDescent="0.25">
      <c r="A135" s="515"/>
      <c r="B135" s="518"/>
      <c r="C135" s="153" t="s">
        <v>795</v>
      </c>
      <c r="D135" s="201"/>
      <c r="E135" s="201"/>
      <c r="F135" s="366"/>
      <c r="G135" s="366"/>
      <c r="H135" s="366"/>
      <c r="I135" s="363"/>
    </row>
    <row r="136" spans="1:9" ht="15.75" thickBot="1" x14ac:dyDescent="0.3">
      <c r="A136" s="516"/>
      <c r="B136" s="519"/>
      <c r="C136" s="144" t="s">
        <v>871</v>
      </c>
      <c r="D136" s="205"/>
      <c r="E136" s="205"/>
      <c r="F136" s="367"/>
      <c r="G136" s="367"/>
      <c r="H136" s="367"/>
      <c r="I136" s="364"/>
    </row>
  </sheetData>
  <sheetProtection algorithmName="SHA-512" hashValue="cviJ1Rxu7SAk7Lqc2YAU8c4IZ2G5fRHSp2bxPjzs7JfwhY5wtQ13bCbLBlQx7/2I6nUVyLCA4/rPm+e4cSJVhQ==" saltValue="qdBcZ5skOlcgbiEU28V6zg==" spinCount="100000" sheet="1" objects="1" scenarios="1"/>
  <mergeCells count="255">
    <mergeCell ref="I101:I103"/>
    <mergeCell ref="F113:F115"/>
    <mergeCell ref="G113:G115"/>
    <mergeCell ref="H113:H115"/>
    <mergeCell ref="I113:I115"/>
    <mergeCell ref="F119:F121"/>
    <mergeCell ref="G119:G121"/>
    <mergeCell ref="H119:H121"/>
    <mergeCell ref="I119:I121"/>
    <mergeCell ref="I110:I112"/>
    <mergeCell ref="C53:C55"/>
    <mergeCell ref="C59:C61"/>
    <mergeCell ref="K4:Y4"/>
    <mergeCell ref="F29:F31"/>
    <mergeCell ref="G29:G31"/>
    <mergeCell ref="H29:H31"/>
    <mergeCell ref="I29:I31"/>
    <mergeCell ref="F59:F61"/>
    <mergeCell ref="G59:G61"/>
    <mergeCell ref="H59:H61"/>
    <mergeCell ref="I59:I61"/>
    <mergeCell ref="F50:F52"/>
    <mergeCell ref="G50:G52"/>
    <mergeCell ref="H50:H52"/>
    <mergeCell ref="I26:I28"/>
    <mergeCell ref="I17:I19"/>
    <mergeCell ref="I131:I133"/>
    <mergeCell ref="B134:B136"/>
    <mergeCell ref="F134:F136"/>
    <mergeCell ref="G134:G136"/>
    <mergeCell ref="H134:H136"/>
    <mergeCell ref="I134:I136"/>
    <mergeCell ref="A128:A130"/>
    <mergeCell ref="A131:A136"/>
    <mergeCell ref="B131:B133"/>
    <mergeCell ref="F131:F133"/>
    <mergeCell ref="G131:G133"/>
    <mergeCell ref="H131:H133"/>
    <mergeCell ref="C128:C130"/>
    <mergeCell ref="F128:F130"/>
    <mergeCell ref="G128:G130"/>
    <mergeCell ref="H128:H130"/>
    <mergeCell ref="I128:I130"/>
    <mergeCell ref="I122:I124"/>
    <mergeCell ref="B125:B127"/>
    <mergeCell ref="F125:F127"/>
    <mergeCell ref="G125:G127"/>
    <mergeCell ref="H125:H127"/>
    <mergeCell ref="I125:I127"/>
    <mergeCell ref="A119:A121"/>
    <mergeCell ref="A122:A127"/>
    <mergeCell ref="B122:B124"/>
    <mergeCell ref="F122:F124"/>
    <mergeCell ref="G122:G124"/>
    <mergeCell ref="H122:H124"/>
    <mergeCell ref="C119:C121"/>
    <mergeCell ref="A113:A115"/>
    <mergeCell ref="A116:A118"/>
    <mergeCell ref="B116:B118"/>
    <mergeCell ref="F116:F118"/>
    <mergeCell ref="G116:G118"/>
    <mergeCell ref="H116:H118"/>
    <mergeCell ref="I116:I118"/>
    <mergeCell ref="I104:I106"/>
    <mergeCell ref="B107:B109"/>
    <mergeCell ref="F107:F109"/>
    <mergeCell ref="G107:G109"/>
    <mergeCell ref="H107:H109"/>
    <mergeCell ref="I107:I109"/>
    <mergeCell ref="C113:C115"/>
    <mergeCell ref="A101:A103"/>
    <mergeCell ref="A104:A112"/>
    <mergeCell ref="B104:B106"/>
    <mergeCell ref="F104:F106"/>
    <mergeCell ref="G104:G106"/>
    <mergeCell ref="H104:H106"/>
    <mergeCell ref="B110:B112"/>
    <mergeCell ref="F110:F112"/>
    <mergeCell ref="G110:G112"/>
    <mergeCell ref="H110:H112"/>
    <mergeCell ref="C101:C103"/>
    <mergeCell ref="F101:F103"/>
    <mergeCell ref="G101:G103"/>
    <mergeCell ref="H101:H103"/>
    <mergeCell ref="I95:I97"/>
    <mergeCell ref="B98:B100"/>
    <mergeCell ref="F98:F100"/>
    <mergeCell ref="G98:G100"/>
    <mergeCell ref="H98:H100"/>
    <mergeCell ref="I98:I100"/>
    <mergeCell ref="A92:A94"/>
    <mergeCell ref="A95:A100"/>
    <mergeCell ref="B95:B97"/>
    <mergeCell ref="F95:F97"/>
    <mergeCell ref="G95:G97"/>
    <mergeCell ref="H95:H97"/>
    <mergeCell ref="C92:C94"/>
    <mergeCell ref="F92:F94"/>
    <mergeCell ref="G92:G94"/>
    <mergeCell ref="H92:H94"/>
    <mergeCell ref="I92:I94"/>
    <mergeCell ref="A80:A82"/>
    <mergeCell ref="A83:A91"/>
    <mergeCell ref="B83:B85"/>
    <mergeCell ref="F83:F85"/>
    <mergeCell ref="G83:G85"/>
    <mergeCell ref="H83:H85"/>
    <mergeCell ref="I83:I85"/>
    <mergeCell ref="B86:B88"/>
    <mergeCell ref="F86:F88"/>
    <mergeCell ref="G86:G88"/>
    <mergeCell ref="H86:H88"/>
    <mergeCell ref="I86:I88"/>
    <mergeCell ref="B89:B91"/>
    <mergeCell ref="F89:F91"/>
    <mergeCell ref="G89:G91"/>
    <mergeCell ref="H89:H91"/>
    <mergeCell ref="I89:I91"/>
    <mergeCell ref="C80:C82"/>
    <mergeCell ref="F80:F82"/>
    <mergeCell ref="G80:G82"/>
    <mergeCell ref="H80:H82"/>
    <mergeCell ref="I80:I82"/>
    <mergeCell ref="I68:I70"/>
    <mergeCell ref="A71:A73"/>
    <mergeCell ref="A74:A79"/>
    <mergeCell ref="B74:B76"/>
    <mergeCell ref="F74:F76"/>
    <mergeCell ref="G74:G76"/>
    <mergeCell ref="H74:H76"/>
    <mergeCell ref="I74:I76"/>
    <mergeCell ref="B77:B79"/>
    <mergeCell ref="F77:F79"/>
    <mergeCell ref="G77:G79"/>
    <mergeCell ref="H77:H79"/>
    <mergeCell ref="I77:I79"/>
    <mergeCell ref="C71:C73"/>
    <mergeCell ref="F71:F73"/>
    <mergeCell ref="G71:G73"/>
    <mergeCell ref="H71:H73"/>
    <mergeCell ref="I71:I73"/>
    <mergeCell ref="A59:A61"/>
    <mergeCell ref="A62:A70"/>
    <mergeCell ref="B62:B64"/>
    <mergeCell ref="F62:F64"/>
    <mergeCell ref="G62:G64"/>
    <mergeCell ref="H62:H64"/>
    <mergeCell ref="B68:B70"/>
    <mergeCell ref="F68:F70"/>
    <mergeCell ref="G68:G70"/>
    <mergeCell ref="H68:H70"/>
    <mergeCell ref="I62:I64"/>
    <mergeCell ref="B65:B67"/>
    <mergeCell ref="F65:F67"/>
    <mergeCell ref="G65:G67"/>
    <mergeCell ref="H65:H67"/>
    <mergeCell ref="I65:I67"/>
    <mergeCell ref="A44:A46"/>
    <mergeCell ref="F44:F46"/>
    <mergeCell ref="G44:G46"/>
    <mergeCell ref="H44:H46"/>
    <mergeCell ref="I44:I46"/>
    <mergeCell ref="A56:A58"/>
    <mergeCell ref="B56:B58"/>
    <mergeCell ref="F56:F58"/>
    <mergeCell ref="G56:G58"/>
    <mergeCell ref="H56:H58"/>
    <mergeCell ref="I56:I58"/>
    <mergeCell ref="I50:I52"/>
    <mergeCell ref="A53:A55"/>
    <mergeCell ref="F53:F55"/>
    <mergeCell ref="G53:G55"/>
    <mergeCell ref="H53:H55"/>
    <mergeCell ref="I53:I55"/>
    <mergeCell ref="A47:A52"/>
    <mergeCell ref="B47:B49"/>
    <mergeCell ref="F47:F49"/>
    <mergeCell ref="G47:G49"/>
    <mergeCell ref="H47:H49"/>
    <mergeCell ref="I47:I49"/>
    <mergeCell ref="B50:B52"/>
    <mergeCell ref="I35:I37"/>
    <mergeCell ref="B38:B40"/>
    <mergeCell ref="F38:F40"/>
    <mergeCell ref="G38:G40"/>
    <mergeCell ref="H38:H40"/>
    <mergeCell ref="I38:I40"/>
    <mergeCell ref="C44:C46"/>
    <mergeCell ref="A32:A43"/>
    <mergeCell ref="B32:B34"/>
    <mergeCell ref="F32:F34"/>
    <mergeCell ref="G32:G34"/>
    <mergeCell ref="H32:H34"/>
    <mergeCell ref="I32:I34"/>
    <mergeCell ref="B35:B37"/>
    <mergeCell ref="F35:F37"/>
    <mergeCell ref="G35:G37"/>
    <mergeCell ref="H35:H37"/>
    <mergeCell ref="B41:B43"/>
    <mergeCell ref="F41:F43"/>
    <mergeCell ref="G41:G43"/>
    <mergeCell ref="H41:H43"/>
    <mergeCell ref="I41:I43"/>
    <mergeCell ref="A29:A31"/>
    <mergeCell ref="A23:A28"/>
    <mergeCell ref="B23:B25"/>
    <mergeCell ref="F23:F25"/>
    <mergeCell ref="G23:G25"/>
    <mergeCell ref="H23:H25"/>
    <mergeCell ref="I23:I25"/>
    <mergeCell ref="B26:B28"/>
    <mergeCell ref="F26:F28"/>
    <mergeCell ref="G26:G28"/>
    <mergeCell ref="H26:H28"/>
    <mergeCell ref="C29:C31"/>
    <mergeCell ref="A20:A22"/>
    <mergeCell ref="F21:F22"/>
    <mergeCell ref="G21:G22"/>
    <mergeCell ref="H21:H22"/>
    <mergeCell ref="I21:I22"/>
    <mergeCell ref="A14:A16"/>
    <mergeCell ref="F14:F16"/>
    <mergeCell ref="G14:G16"/>
    <mergeCell ref="H14:H16"/>
    <mergeCell ref="I14:I16"/>
    <mergeCell ref="A17:A19"/>
    <mergeCell ref="B17:B19"/>
    <mergeCell ref="F17:F19"/>
    <mergeCell ref="G17:G19"/>
    <mergeCell ref="H17:H19"/>
    <mergeCell ref="C14:C16"/>
    <mergeCell ref="C20:C22"/>
    <mergeCell ref="B1:I1"/>
    <mergeCell ref="A2:A4"/>
    <mergeCell ref="F2:F4"/>
    <mergeCell ref="G2:G4"/>
    <mergeCell ref="H2:H4"/>
    <mergeCell ref="I2:I4"/>
    <mergeCell ref="C2:C4"/>
    <mergeCell ref="I8:I10"/>
    <mergeCell ref="B11:B13"/>
    <mergeCell ref="F11:F13"/>
    <mergeCell ref="G11:G13"/>
    <mergeCell ref="H11:H13"/>
    <mergeCell ref="I11:I13"/>
    <mergeCell ref="A5:A13"/>
    <mergeCell ref="B5:B7"/>
    <mergeCell ref="F5:F7"/>
    <mergeCell ref="G5:G7"/>
    <mergeCell ref="H5:H7"/>
    <mergeCell ref="I5:I7"/>
    <mergeCell ref="B8:B10"/>
    <mergeCell ref="F8:F10"/>
    <mergeCell ref="G8:G10"/>
    <mergeCell ref="H8:H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F9"/>
  <sheetViews>
    <sheetView workbookViewId="0">
      <selection activeCell="D1" sqref="D1:D8"/>
    </sheetView>
  </sheetViews>
  <sheetFormatPr defaultRowHeight="15" x14ac:dyDescent="0.25"/>
  <cols>
    <col min="1" max="1" width="80.7109375" customWidth="1"/>
    <col min="2" max="2" width="59.28515625" customWidth="1"/>
    <col min="3" max="3" width="14" customWidth="1"/>
    <col min="4" max="4" width="17.5703125" customWidth="1"/>
    <col min="6" max="6" width="72" customWidth="1"/>
  </cols>
  <sheetData>
    <row r="1" spans="1:6" ht="15.75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20.25" x14ac:dyDescent="0.25">
      <c r="A2" s="503" t="s">
        <v>222</v>
      </c>
      <c r="B2" s="504"/>
      <c r="C2" s="505"/>
      <c r="D2" s="266"/>
      <c r="F2" s="25"/>
    </row>
    <row r="3" spans="1:6" ht="21" thickBot="1" x14ac:dyDescent="0.3">
      <c r="A3" s="475" t="s">
        <v>223</v>
      </c>
      <c r="B3" s="476"/>
      <c r="C3" s="477"/>
      <c r="D3" s="266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304"/>
      <c r="F4" s="25"/>
    </row>
    <row r="5" spans="1:6" ht="30" x14ac:dyDescent="0.25">
      <c r="A5" s="263" t="s">
        <v>224</v>
      </c>
      <c r="B5" s="3" t="s">
        <v>229</v>
      </c>
      <c r="C5" s="69">
        <v>0</v>
      </c>
      <c r="D5" s="303"/>
      <c r="F5" s="26" t="s">
        <v>405</v>
      </c>
    </row>
    <row r="6" spans="1:6" ht="30.75" thickBot="1" x14ac:dyDescent="0.3">
      <c r="A6" s="264"/>
      <c r="B6" s="27" t="s">
        <v>225</v>
      </c>
      <c r="C6" s="71">
        <v>1</v>
      </c>
      <c r="D6" s="302"/>
      <c r="F6" s="26" t="s">
        <v>406</v>
      </c>
    </row>
    <row r="7" spans="1:6" ht="30" x14ac:dyDescent="0.25">
      <c r="A7" s="298" t="s">
        <v>226</v>
      </c>
      <c r="B7" s="3" t="s">
        <v>227</v>
      </c>
      <c r="C7" s="69">
        <v>0</v>
      </c>
      <c r="D7" s="303"/>
      <c r="F7" s="25"/>
    </row>
    <row r="8" spans="1:6" ht="30.75" thickBot="1" x14ac:dyDescent="0.3">
      <c r="A8" s="369"/>
      <c r="B8" s="5" t="s">
        <v>228</v>
      </c>
      <c r="C8" s="70">
        <v>1</v>
      </c>
      <c r="D8" s="302"/>
      <c r="F8" s="25"/>
    </row>
    <row r="9" spans="1:6" ht="15.75" thickBot="1" x14ac:dyDescent="0.3">
      <c r="A9" s="23"/>
      <c r="B9" s="62" t="s">
        <v>23</v>
      </c>
      <c r="C9" s="72">
        <f>C6+C8</f>
        <v>2</v>
      </c>
      <c r="D9" s="72">
        <f>SUM(D5:D8)</f>
        <v>0</v>
      </c>
      <c r="F9" s="25"/>
    </row>
  </sheetData>
  <sheetProtection algorithmName="SHA-512" hashValue="z+6UDfKDH4aK7hsJchWocWYfeWw9gw2xKgIQxQM7W7jt7Yq389/Ja2sIl1rLbmL/LYw330SlUB7UEqQrs/dH5g==" saltValue="PlIlY7nRYcTyFaDusW7rVw==" spinCount="100000" sheet="1" objects="1" scenarios="1"/>
  <protectedRanges>
    <protectedRange sqref="D1:D8" name="Диапазон1"/>
  </protectedRanges>
  <mergeCells count="8">
    <mergeCell ref="D1:D4"/>
    <mergeCell ref="D5:D6"/>
    <mergeCell ref="D7:D8"/>
    <mergeCell ref="A7:A8"/>
    <mergeCell ref="A1:C1"/>
    <mergeCell ref="A2:C2"/>
    <mergeCell ref="A3:C3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F22"/>
  <sheetViews>
    <sheetView workbookViewId="0">
      <selection activeCell="D1" sqref="D1:D18"/>
    </sheetView>
  </sheetViews>
  <sheetFormatPr defaultRowHeight="15" x14ac:dyDescent="0.25"/>
  <cols>
    <col min="1" max="1" width="77.5703125" customWidth="1"/>
    <col min="2" max="2" width="69.85546875" customWidth="1"/>
    <col min="3" max="3" width="14.85546875" customWidth="1"/>
    <col min="4" max="4" width="21.42578125" customWidth="1"/>
    <col min="6" max="6" width="70.140625" customWidth="1"/>
  </cols>
  <sheetData>
    <row r="1" spans="1:6" ht="15.75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20.25" x14ac:dyDescent="0.25">
      <c r="A2" s="503" t="s">
        <v>222</v>
      </c>
      <c r="B2" s="504"/>
      <c r="C2" s="505"/>
      <c r="D2" s="266"/>
      <c r="F2" s="25"/>
    </row>
    <row r="3" spans="1:6" ht="21" thickBot="1" x14ac:dyDescent="0.3">
      <c r="A3" s="475" t="s">
        <v>230</v>
      </c>
      <c r="B3" s="476"/>
      <c r="C3" s="477"/>
      <c r="D3" s="266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304"/>
      <c r="F4" s="25"/>
    </row>
    <row r="5" spans="1:6" ht="15" customHeight="1" x14ac:dyDescent="0.25">
      <c r="A5" s="554" t="s">
        <v>240</v>
      </c>
      <c r="B5" s="73" t="s">
        <v>29</v>
      </c>
      <c r="C5" s="8">
        <v>0</v>
      </c>
      <c r="D5" s="303"/>
      <c r="F5" s="26" t="s">
        <v>409</v>
      </c>
    </row>
    <row r="6" spans="1:6" ht="15.75" thickBot="1" x14ac:dyDescent="0.3">
      <c r="A6" s="306"/>
      <c r="B6" s="74" t="s">
        <v>30</v>
      </c>
      <c r="C6" s="9">
        <v>1</v>
      </c>
      <c r="D6" s="302"/>
      <c r="F6" s="25"/>
    </row>
    <row r="7" spans="1:6" x14ac:dyDescent="0.25">
      <c r="A7" s="554" t="s">
        <v>241</v>
      </c>
      <c r="B7" s="73" t="s">
        <v>29</v>
      </c>
      <c r="C7" s="8">
        <v>0</v>
      </c>
      <c r="D7" s="303"/>
      <c r="F7" s="26" t="s">
        <v>407</v>
      </c>
    </row>
    <row r="8" spans="1:6" ht="15.75" thickBot="1" x14ac:dyDescent="0.3">
      <c r="A8" s="306"/>
      <c r="B8" s="74" t="s">
        <v>30</v>
      </c>
      <c r="C8" s="9">
        <v>1</v>
      </c>
      <c r="D8" s="302"/>
      <c r="F8" s="25"/>
    </row>
    <row r="9" spans="1:6" x14ac:dyDescent="0.25">
      <c r="A9" s="554" t="s">
        <v>1280</v>
      </c>
      <c r="B9" s="73" t="s">
        <v>29</v>
      </c>
      <c r="C9" s="8">
        <v>0</v>
      </c>
      <c r="D9" s="303"/>
      <c r="F9" s="25"/>
    </row>
    <row r="10" spans="1:6" ht="15.75" thickBot="1" x14ac:dyDescent="0.3">
      <c r="A10" s="306"/>
      <c r="B10" s="74" t="s">
        <v>30</v>
      </c>
      <c r="C10" s="9">
        <v>1</v>
      </c>
      <c r="D10" s="302"/>
      <c r="F10" s="25"/>
    </row>
    <row r="11" spans="1:6" ht="30" x14ac:dyDescent="0.25">
      <c r="A11" s="298" t="s">
        <v>232</v>
      </c>
      <c r="B11" s="52" t="s">
        <v>233</v>
      </c>
      <c r="C11" s="8">
        <v>0</v>
      </c>
      <c r="D11" s="303"/>
      <c r="F11" s="25"/>
    </row>
    <row r="12" spans="1:6" ht="30" x14ac:dyDescent="0.25">
      <c r="A12" s="480"/>
      <c r="B12" s="75" t="s">
        <v>234</v>
      </c>
      <c r="C12" s="10">
        <v>1</v>
      </c>
      <c r="D12" s="301"/>
      <c r="F12" s="25"/>
    </row>
    <row r="13" spans="1:6" ht="30" x14ac:dyDescent="0.25">
      <c r="A13" s="480"/>
      <c r="B13" s="75" t="s">
        <v>242</v>
      </c>
      <c r="C13" s="10">
        <v>2</v>
      </c>
      <c r="D13" s="301"/>
      <c r="F13" s="25"/>
    </row>
    <row r="14" spans="1:6" ht="30.75" thickBot="1" x14ac:dyDescent="0.3">
      <c r="A14" s="482"/>
      <c r="B14" s="53" t="s">
        <v>243</v>
      </c>
      <c r="C14" s="9">
        <v>3</v>
      </c>
      <c r="D14" s="302"/>
      <c r="F14" s="25"/>
    </row>
    <row r="15" spans="1:6" x14ac:dyDescent="0.25">
      <c r="A15" s="263" t="s">
        <v>235</v>
      </c>
      <c r="B15" s="3" t="s">
        <v>236</v>
      </c>
      <c r="C15" s="8">
        <v>0</v>
      </c>
      <c r="D15" s="303"/>
      <c r="F15" s="25"/>
    </row>
    <row r="16" spans="1:6" x14ac:dyDescent="0.25">
      <c r="A16" s="269"/>
      <c r="B16" s="2" t="s">
        <v>237</v>
      </c>
      <c r="C16" s="10">
        <v>1</v>
      </c>
      <c r="D16" s="301"/>
      <c r="F16" s="25"/>
    </row>
    <row r="17" spans="1:6" x14ac:dyDescent="0.25">
      <c r="A17" s="269"/>
      <c r="B17" s="2" t="s">
        <v>238</v>
      </c>
      <c r="C17" s="10">
        <v>2</v>
      </c>
      <c r="D17" s="301"/>
      <c r="F17" s="25"/>
    </row>
    <row r="18" spans="1:6" ht="15.75" thickBot="1" x14ac:dyDescent="0.3">
      <c r="A18" s="270"/>
      <c r="B18" s="5" t="s">
        <v>239</v>
      </c>
      <c r="C18" s="11">
        <v>3</v>
      </c>
      <c r="D18" s="302"/>
      <c r="F18" s="25"/>
    </row>
    <row r="19" spans="1:6" ht="15.75" thickBot="1" x14ac:dyDescent="0.3">
      <c r="A19" s="23"/>
      <c r="B19" s="62" t="s">
        <v>23</v>
      </c>
      <c r="C19" s="19">
        <f>C6+C8+C10+C14+C18</f>
        <v>9</v>
      </c>
      <c r="D19" s="19">
        <f>IF(OR(D5=0,D7=0),0,SUM(D5:D15))</f>
        <v>0</v>
      </c>
      <c r="F19" s="25"/>
    </row>
    <row r="20" spans="1:6" x14ac:dyDescent="0.25">
      <c r="B20" s="37"/>
    </row>
    <row r="21" spans="1:6" x14ac:dyDescent="0.25">
      <c r="B21" s="37"/>
    </row>
    <row r="22" spans="1:6" x14ac:dyDescent="0.25">
      <c r="B22" s="37"/>
    </row>
  </sheetData>
  <sheetProtection algorithmName="SHA-512" hashValue="X6czbQU6NIrEk0zl46xjOBKBr1hLp7F/u3TbsE5MrVFhZJizzu6QBG0LbZ0Y0Vv5C/7zrIQypIpOH/FIFgKtAA==" saltValue="TzTaZ36gO7DQ4r5Fjw0Agg==" spinCount="100000" sheet="1" objects="1" scenarios="1"/>
  <protectedRanges>
    <protectedRange sqref="D1:D18" name="Диапазон1"/>
  </protectedRanges>
  <mergeCells count="14">
    <mergeCell ref="D7:D8"/>
    <mergeCell ref="D9:D10"/>
    <mergeCell ref="D11:D14"/>
    <mergeCell ref="D15:D18"/>
    <mergeCell ref="A1:C1"/>
    <mergeCell ref="A2:C2"/>
    <mergeCell ref="A3:C3"/>
    <mergeCell ref="D1:D4"/>
    <mergeCell ref="D5:D6"/>
    <mergeCell ref="A15:A18"/>
    <mergeCell ref="A5:A6"/>
    <mergeCell ref="A7:A8"/>
    <mergeCell ref="A9:A10"/>
    <mergeCell ref="A11:A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F32"/>
  <sheetViews>
    <sheetView workbookViewId="0">
      <selection activeCell="D1" sqref="D1:D31"/>
    </sheetView>
  </sheetViews>
  <sheetFormatPr defaultRowHeight="15" x14ac:dyDescent="0.25"/>
  <cols>
    <col min="1" max="1" width="82.5703125" customWidth="1"/>
    <col min="2" max="2" width="58" customWidth="1"/>
    <col min="3" max="3" width="16.5703125" customWidth="1"/>
    <col min="4" max="4" width="15.42578125" customWidth="1"/>
    <col min="6" max="6" width="70" customWidth="1"/>
  </cols>
  <sheetData>
    <row r="1" spans="1:6" ht="15.75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20.25" x14ac:dyDescent="0.25">
      <c r="A2" s="503" t="s">
        <v>222</v>
      </c>
      <c r="B2" s="504"/>
      <c r="C2" s="505"/>
      <c r="D2" s="266"/>
      <c r="F2" s="25"/>
    </row>
    <row r="3" spans="1:6" ht="21" thickBot="1" x14ac:dyDescent="0.3">
      <c r="A3" s="475" t="s">
        <v>244</v>
      </c>
      <c r="B3" s="476"/>
      <c r="C3" s="477"/>
      <c r="D3" s="266"/>
      <c r="F3" s="25"/>
    </row>
    <row r="4" spans="1:6" ht="29.25" thickBot="1" x14ac:dyDescent="0.3">
      <c r="A4" s="55" t="s">
        <v>0</v>
      </c>
      <c r="B4" s="56" t="s">
        <v>1</v>
      </c>
      <c r="C4" s="57" t="s">
        <v>2</v>
      </c>
      <c r="D4" s="304"/>
      <c r="F4" s="25"/>
    </row>
    <row r="5" spans="1:6" ht="22.5" x14ac:dyDescent="0.25">
      <c r="A5" s="555" t="s">
        <v>1311</v>
      </c>
      <c r="B5" s="3" t="s">
        <v>245</v>
      </c>
      <c r="C5" s="69">
        <v>0</v>
      </c>
      <c r="D5" s="303"/>
      <c r="F5" s="26" t="s">
        <v>408</v>
      </c>
    </row>
    <row r="6" spans="1:6" x14ac:dyDescent="0.25">
      <c r="A6" s="556"/>
      <c r="B6" s="2" t="s">
        <v>250</v>
      </c>
      <c r="C6" s="76">
        <v>1</v>
      </c>
      <c r="D6" s="301"/>
      <c r="F6" s="25"/>
    </row>
    <row r="7" spans="1:6" x14ac:dyDescent="0.25">
      <c r="A7" s="556"/>
      <c r="B7" s="2" t="s">
        <v>246</v>
      </c>
      <c r="C7" s="76">
        <v>2</v>
      </c>
      <c r="D7" s="301"/>
      <c r="F7" s="25"/>
    </row>
    <row r="8" spans="1:6" ht="15.75" thickBot="1" x14ac:dyDescent="0.3">
      <c r="A8" s="557"/>
      <c r="B8" s="7" t="s">
        <v>251</v>
      </c>
      <c r="C8" s="71">
        <v>3</v>
      </c>
      <c r="D8" s="302"/>
      <c r="F8" s="25"/>
    </row>
    <row r="9" spans="1:6" x14ac:dyDescent="0.25">
      <c r="A9" s="555" t="s">
        <v>255</v>
      </c>
      <c r="B9" s="3" t="s">
        <v>245</v>
      </c>
      <c r="C9" s="69">
        <v>0</v>
      </c>
      <c r="D9" s="303"/>
      <c r="F9" s="25"/>
    </row>
    <row r="10" spans="1:6" x14ac:dyDescent="0.25">
      <c r="A10" s="556"/>
      <c r="B10" s="2" t="s">
        <v>252</v>
      </c>
      <c r="C10" s="76">
        <v>1</v>
      </c>
      <c r="D10" s="301"/>
      <c r="F10" s="25"/>
    </row>
    <row r="11" spans="1:6" x14ac:dyDescent="0.25">
      <c r="A11" s="556"/>
      <c r="B11" s="2" t="s">
        <v>246</v>
      </c>
      <c r="C11" s="76">
        <v>2</v>
      </c>
      <c r="D11" s="301"/>
      <c r="F11" s="25"/>
    </row>
    <row r="12" spans="1:6" ht="33.75" customHeight="1" thickBot="1" x14ac:dyDescent="0.3">
      <c r="A12" s="557"/>
      <c r="B12" s="7" t="s">
        <v>253</v>
      </c>
      <c r="C12" s="71">
        <v>3</v>
      </c>
      <c r="D12" s="302"/>
      <c r="F12" s="25"/>
    </row>
    <row r="13" spans="1:6" x14ac:dyDescent="0.25">
      <c r="A13" s="555" t="s">
        <v>256</v>
      </c>
      <c r="B13" s="3" t="s">
        <v>245</v>
      </c>
      <c r="C13" s="69">
        <v>0</v>
      </c>
      <c r="D13" s="303"/>
      <c r="F13" s="25"/>
    </row>
    <row r="14" spans="1:6" x14ac:dyDescent="0.25">
      <c r="A14" s="556"/>
      <c r="B14" s="2" t="s">
        <v>252</v>
      </c>
      <c r="C14" s="76">
        <v>1</v>
      </c>
      <c r="D14" s="301"/>
      <c r="F14" s="25"/>
    </row>
    <row r="15" spans="1:6" x14ac:dyDescent="0.25">
      <c r="A15" s="556"/>
      <c r="B15" s="2" t="s">
        <v>254</v>
      </c>
      <c r="C15" s="76">
        <v>2</v>
      </c>
      <c r="D15" s="301"/>
      <c r="F15" s="25"/>
    </row>
    <row r="16" spans="1:6" ht="37.5" customHeight="1" thickBot="1" x14ac:dyDescent="0.3">
      <c r="A16" s="557"/>
      <c r="B16" s="7" t="s">
        <v>253</v>
      </c>
      <c r="C16" s="71">
        <v>3</v>
      </c>
      <c r="D16" s="302"/>
      <c r="F16" s="25"/>
    </row>
    <row r="17" spans="1:6" ht="37.15" customHeight="1" x14ac:dyDescent="0.25">
      <c r="A17" s="559" t="s">
        <v>1310</v>
      </c>
      <c r="B17" s="3" t="s">
        <v>54</v>
      </c>
      <c r="C17" s="69">
        <v>0</v>
      </c>
      <c r="D17" s="303"/>
      <c r="F17" s="25"/>
    </row>
    <row r="18" spans="1:6" ht="31.9" customHeight="1" x14ac:dyDescent="0.25">
      <c r="A18" s="560"/>
      <c r="B18" s="2" t="s">
        <v>247</v>
      </c>
      <c r="C18" s="76">
        <v>1</v>
      </c>
      <c r="D18" s="301"/>
      <c r="F18" s="25"/>
    </row>
    <row r="19" spans="1:6" x14ac:dyDescent="0.25">
      <c r="A19" s="560"/>
      <c r="B19" s="2" t="s">
        <v>248</v>
      </c>
      <c r="C19" s="76">
        <v>2</v>
      </c>
      <c r="D19" s="301"/>
      <c r="F19" s="25"/>
    </row>
    <row r="20" spans="1:6" ht="25.9" customHeight="1" thickBot="1" x14ac:dyDescent="0.3">
      <c r="A20" s="560"/>
      <c r="B20" s="7" t="s">
        <v>249</v>
      </c>
      <c r="C20" s="71">
        <v>3</v>
      </c>
      <c r="D20" s="301"/>
      <c r="F20" s="25"/>
    </row>
    <row r="21" spans="1:6" ht="69" customHeight="1" x14ac:dyDescent="0.25">
      <c r="A21" s="559" t="s">
        <v>1309</v>
      </c>
      <c r="B21" s="3" t="s">
        <v>29</v>
      </c>
      <c r="C21" s="69">
        <v>0</v>
      </c>
      <c r="D21" s="303"/>
      <c r="F21" s="25"/>
    </row>
    <row r="22" spans="1:6" ht="52.9" customHeight="1" x14ac:dyDescent="0.25">
      <c r="A22" s="560"/>
      <c r="B22" s="75" t="s">
        <v>1286</v>
      </c>
      <c r="C22" s="76">
        <v>1</v>
      </c>
      <c r="D22" s="301"/>
      <c r="F22" s="25"/>
    </row>
    <row r="23" spans="1:6" ht="45.75" thickBot="1" x14ac:dyDescent="0.3">
      <c r="A23" s="561"/>
      <c r="B23" s="254" t="s">
        <v>1287</v>
      </c>
      <c r="C23" s="70">
        <v>2</v>
      </c>
      <c r="D23" s="302"/>
      <c r="F23" s="25"/>
    </row>
    <row r="24" spans="1:6" x14ac:dyDescent="0.25">
      <c r="A24" s="555" t="s">
        <v>257</v>
      </c>
      <c r="B24" s="3" t="s">
        <v>258</v>
      </c>
      <c r="C24" s="69">
        <v>0</v>
      </c>
      <c r="D24" s="303"/>
      <c r="F24" s="105" t="s">
        <v>410</v>
      </c>
    </row>
    <row r="25" spans="1:6" x14ac:dyDescent="0.25">
      <c r="A25" s="556"/>
      <c r="B25" s="2" t="s">
        <v>259</v>
      </c>
      <c r="C25" s="76">
        <v>1</v>
      </c>
      <c r="D25" s="301"/>
      <c r="F25" s="25"/>
    </row>
    <row r="26" spans="1:6" x14ac:dyDescent="0.25">
      <c r="A26" s="556"/>
      <c r="B26" s="2" t="s">
        <v>260</v>
      </c>
      <c r="C26" s="76">
        <v>2</v>
      </c>
      <c r="D26" s="301"/>
      <c r="F26" s="25"/>
    </row>
    <row r="27" spans="1:6" ht="15.75" thickBot="1" x14ac:dyDescent="0.3">
      <c r="A27" s="558"/>
      <c r="B27" s="5" t="s">
        <v>261</v>
      </c>
      <c r="C27" s="70">
        <v>3</v>
      </c>
      <c r="D27" s="302"/>
      <c r="F27" s="25"/>
    </row>
    <row r="28" spans="1:6" x14ac:dyDescent="0.25">
      <c r="A28" s="555" t="s">
        <v>262</v>
      </c>
      <c r="B28" s="3" t="s">
        <v>54</v>
      </c>
      <c r="C28" s="69">
        <v>0</v>
      </c>
      <c r="D28" s="303"/>
      <c r="F28" s="25"/>
    </row>
    <row r="29" spans="1:6" ht="30" x14ac:dyDescent="0.25">
      <c r="A29" s="556"/>
      <c r="B29" s="2" t="s">
        <v>263</v>
      </c>
      <c r="C29" s="76">
        <v>1</v>
      </c>
      <c r="D29" s="301"/>
      <c r="F29" s="25"/>
    </row>
    <row r="30" spans="1:6" ht="30" x14ac:dyDescent="0.25">
      <c r="A30" s="556"/>
      <c r="B30" s="2" t="s">
        <v>264</v>
      </c>
      <c r="C30" s="76">
        <v>2</v>
      </c>
      <c r="D30" s="301"/>
      <c r="F30" s="25"/>
    </row>
    <row r="31" spans="1:6" ht="30.75" thickBot="1" x14ac:dyDescent="0.3">
      <c r="A31" s="557"/>
      <c r="B31" s="7" t="s">
        <v>265</v>
      </c>
      <c r="C31" s="71">
        <v>3</v>
      </c>
      <c r="D31" s="302"/>
      <c r="F31" s="25"/>
    </row>
    <row r="32" spans="1:6" ht="15.75" thickBot="1" x14ac:dyDescent="0.3">
      <c r="A32" s="77"/>
      <c r="B32" s="62" t="s">
        <v>23</v>
      </c>
      <c r="C32" s="78">
        <f>C8+C12+C16+C20+C23+C27+C31</f>
        <v>20</v>
      </c>
      <c r="D32" s="78">
        <f>IF(OR(D5=0,),0,SUM(D5:D28))</f>
        <v>0</v>
      </c>
      <c r="F32" s="25"/>
    </row>
  </sheetData>
  <sheetProtection algorithmName="SHA-512" hashValue="WBE1V8LXj9HMCjRV7YqpehsXgqHq3mmGgggslou+s5HBxNd7vi5eZJvOqQVRPxcMNlVxMLgcW7SToJDQxl8xwg==" saltValue="glZzY1q0LqeBZYnS8pgksQ==" spinCount="100000" sheet="1" objects="1" scenarios="1"/>
  <protectedRanges>
    <protectedRange sqref="D17:D31 D1:D16" name="Диапазон1"/>
  </protectedRanges>
  <mergeCells count="18">
    <mergeCell ref="D24:D27"/>
    <mergeCell ref="D28:D31"/>
    <mergeCell ref="D9:D12"/>
    <mergeCell ref="D13:D16"/>
    <mergeCell ref="D17:D20"/>
    <mergeCell ref="D21:D23"/>
    <mergeCell ref="A1:C1"/>
    <mergeCell ref="A2:C2"/>
    <mergeCell ref="A3:C3"/>
    <mergeCell ref="D1:D4"/>
    <mergeCell ref="D5:D8"/>
    <mergeCell ref="A28:A31"/>
    <mergeCell ref="A24:A27"/>
    <mergeCell ref="A21:A23"/>
    <mergeCell ref="A17:A20"/>
    <mergeCell ref="A5:A8"/>
    <mergeCell ref="A9:A12"/>
    <mergeCell ref="A13:A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F22"/>
  <sheetViews>
    <sheetView zoomScale="85" zoomScaleNormal="85" workbookViewId="0">
      <selection activeCell="D1" sqref="D1:D4"/>
    </sheetView>
  </sheetViews>
  <sheetFormatPr defaultRowHeight="15" x14ac:dyDescent="0.25"/>
  <cols>
    <col min="1" max="1" width="75.28515625" customWidth="1"/>
    <col min="2" max="2" width="67.7109375" customWidth="1"/>
    <col min="3" max="3" width="17.42578125" customWidth="1"/>
    <col min="4" max="4" width="20" customWidth="1"/>
    <col min="6" max="6" width="63.7109375" customWidth="1"/>
  </cols>
  <sheetData>
    <row r="1" spans="1:6" x14ac:dyDescent="0.25">
      <c r="A1" s="260" t="s">
        <v>17</v>
      </c>
      <c r="B1" s="261"/>
      <c r="C1" s="262"/>
      <c r="D1" s="265" t="s">
        <v>432</v>
      </c>
    </row>
    <row r="2" spans="1:6" x14ac:dyDescent="0.25">
      <c r="A2" s="282" t="s">
        <v>3</v>
      </c>
      <c r="B2" s="283"/>
      <c r="C2" s="284"/>
      <c r="D2" s="266"/>
    </row>
    <row r="3" spans="1:6" ht="25.5" customHeight="1" thickBot="1" x14ac:dyDescent="0.3">
      <c r="A3" s="295" t="s">
        <v>32</v>
      </c>
      <c r="B3" s="296"/>
      <c r="C3" s="297"/>
      <c r="D3" s="266"/>
    </row>
    <row r="4" spans="1:6" ht="32.25" customHeight="1" thickBot="1" x14ac:dyDescent="0.3">
      <c r="A4" s="21" t="s">
        <v>0</v>
      </c>
      <c r="B4" s="22" t="s">
        <v>1</v>
      </c>
      <c r="C4" s="106" t="s">
        <v>2</v>
      </c>
      <c r="D4" s="304"/>
      <c r="F4" s="24" t="s">
        <v>24</v>
      </c>
    </row>
    <row r="5" spans="1:6" x14ac:dyDescent="0.25">
      <c r="A5" s="298" t="s">
        <v>33</v>
      </c>
      <c r="B5" s="286" t="s">
        <v>29</v>
      </c>
      <c r="C5" s="288">
        <v>0</v>
      </c>
      <c r="D5" s="303"/>
      <c r="F5" s="25"/>
    </row>
    <row r="6" spans="1:6" x14ac:dyDescent="0.25">
      <c r="A6" s="299"/>
      <c r="B6" s="287"/>
      <c r="C6" s="289"/>
      <c r="D6" s="301"/>
      <c r="F6" s="25"/>
    </row>
    <row r="7" spans="1:6" x14ac:dyDescent="0.25">
      <c r="A7" s="299"/>
      <c r="B7" s="287"/>
      <c r="C7" s="289"/>
      <c r="D7" s="301"/>
      <c r="F7" s="25"/>
    </row>
    <row r="8" spans="1:6" ht="63" customHeight="1" thickBot="1" x14ac:dyDescent="0.3">
      <c r="A8" s="300"/>
      <c r="B8" s="7" t="s">
        <v>34</v>
      </c>
      <c r="C8" s="9">
        <v>1</v>
      </c>
      <c r="D8" s="302"/>
      <c r="F8" s="25"/>
    </row>
    <row r="9" spans="1:6" ht="24.75" customHeight="1" x14ac:dyDescent="0.25">
      <c r="A9" s="263" t="s">
        <v>35</v>
      </c>
      <c r="B9" s="3" t="s">
        <v>29</v>
      </c>
      <c r="C9" s="8">
        <v>0</v>
      </c>
      <c r="D9" s="303"/>
      <c r="F9" s="26" t="s">
        <v>50</v>
      </c>
    </row>
    <row r="10" spans="1:6" ht="45.75" thickBot="1" x14ac:dyDescent="0.3">
      <c r="A10" s="264"/>
      <c r="B10" s="7" t="s">
        <v>36</v>
      </c>
      <c r="C10" s="9">
        <v>1</v>
      </c>
      <c r="D10" s="302"/>
      <c r="F10" s="26" t="s">
        <v>51</v>
      </c>
    </row>
    <row r="11" spans="1:6" ht="24" customHeight="1" x14ac:dyDescent="0.25">
      <c r="A11" s="263" t="s">
        <v>37</v>
      </c>
      <c r="B11" s="3" t="s">
        <v>29</v>
      </c>
      <c r="C11" s="8">
        <v>0</v>
      </c>
      <c r="D11" s="303"/>
      <c r="F11" s="25"/>
    </row>
    <row r="12" spans="1:6" ht="49.5" customHeight="1" thickBot="1" x14ac:dyDescent="0.3">
      <c r="A12" s="285"/>
      <c r="B12" s="5" t="s">
        <v>30</v>
      </c>
      <c r="C12" s="11">
        <v>1</v>
      </c>
      <c r="D12" s="302"/>
      <c r="F12" s="25"/>
    </row>
    <row r="13" spans="1:6" ht="42.75" customHeight="1" x14ac:dyDescent="0.25">
      <c r="A13" s="290" t="s">
        <v>1281</v>
      </c>
      <c r="B13" s="38" t="s">
        <v>38</v>
      </c>
      <c r="C13" s="39">
        <v>0</v>
      </c>
      <c r="D13" s="301"/>
      <c r="F13" s="25"/>
    </row>
    <row r="14" spans="1:6" ht="45" thickBot="1" x14ac:dyDescent="0.3">
      <c r="A14" s="291"/>
      <c r="B14" s="7" t="s">
        <v>39</v>
      </c>
      <c r="C14" s="9">
        <v>1</v>
      </c>
      <c r="D14" s="302"/>
      <c r="F14" s="25"/>
    </row>
    <row r="15" spans="1:6" ht="30" x14ac:dyDescent="0.25">
      <c r="A15" s="263" t="s">
        <v>40</v>
      </c>
      <c r="B15" s="3" t="s">
        <v>41</v>
      </c>
      <c r="C15" s="8">
        <v>0</v>
      </c>
      <c r="D15" s="303"/>
      <c r="F15" s="25"/>
    </row>
    <row r="16" spans="1:6" ht="44.25" x14ac:dyDescent="0.25">
      <c r="A16" s="292"/>
      <c r="B16" s="2" t="s">
        <v>42</v>
      </c>
      <c r="C16" s="10">
        <v>1</v>
      </c>
      <c r="D16" s="301"/>
      <c r="F16" s="25"/>
    </row>
    <row r="17" spans="1:6" ht="45" thickBot="1" x14ac:dyDescent="0.3">
      <c r="A17" s="293"/>
      <c r="B17" s="7" t="s">
        <v>43</v>
      </c>
      <c r="C17" s="9">
        <v>2</v>
      </c>
      <c r="D17" s="302"/>
      <c r="F17" s="25"/>
    </row>
    <row r="18" spans="1:6" ht="30" x14ac:dyDescent="0.25">
      <c r="A18" s="263" t="s">
        <v>44</v>
      </c>
      <c r="B18" s="3" t="s">
        <v>45</v>
      </c>
      <c r="C18" s="8">
        <v>0</v>
      </c>
      <c r="D18" s="303"/>
      <c r="F18" s="25"/>
    </row>
    <row r="19" spans="1:6" ht="30.75" thickBot="1" x14ac:dyDescent="0.3">
      <c r="A19" s="294"/>
      <c r="B19" s="7" t="s">
        <v>46</v>
      </c>
      <c r="C19" s="9">
        <v>1</v>
      </c>
      <c r="D19" s="302"/>
      <c r="F19" s="25"/>
    </row>
    <row r="20" spans="1:6" ht="30" x14ac:dyDescent="0.25">
      <c r="A20" s="263" t="s">
        <v>47</v>
      </c>
      <c r="B20" s="3" t="s">
        <v>48</v>
      </c>
      <c r="C20" s="8">
        <v>0</v>
      </c>
      <c r="D20" s="303"/>
      <c r="F20" s="25"/>
    </row>
    <row r="21" spans="1:6" ht="30.75" thickBot="1" x14ac:dyDescent="0.3">
      <c r="A21" s="285"/>
      <c r="B21" s="5" t="s">
        <v>31</v>
      </c>
      <c r="C21" s="11">
        <v>1</v>
      </c>
      <c r="D21" s="302"/>
      <c r="F21" s="25"/>
    </row>
    <row r="22" spans="1:6" ht="22.5" customHeight="1" thickBot="1" x14ac:dyDescent="0.3">
      <c r="A22" s="23"/>
      <c r="B22" s="12" t="s">
        <v>23</v>
      </c>
      <c r="C22" s="19">
        <f>C8+C10+C12+C14+C17+C19+C21</f>
        <v>8</v>
      </c>
      <c r="D22" s="19">
        <f>IF(OR(D5=0,D9=0),0,SUM(D5:D20))</f>
        <v>0</v>
      </c>
      <c r="F22" s="25"/>
    </row>
  </sheetData>
  <sheetProtection algorithmName="SHA-512" hashValue="BH/gNzEhheKicgcl4G9RzYg/m3ExYlIF9+N+Nc2Bz2V4+4SZlQ7s5fXzcNWi4xA/o+ygQikXFCu4wqG2M7uWtg==" saltValue="axUBXPCUVhSCNOKk+04a6Q==" spinCount="100000" sheet="1" objects="1" scenarios="1"/>
  <protectedRanges>
    <protectedRange sqref="D1:D21" name="Диапазон2"/>
  </protectedRanges>
  <mergeCells count="20">
    <mergeCell ref="D13:D14"/>
    <mergeCell ref="D15:D17"/>
    <mergeCell ref="D18:D19"/>
    <mergeCell ref="D20:D21"/>
    <mergeCell ref="D1:D4"/>
    <mergeCell ref="D5:D8"/>
    <mergeCell ref="D9:D10"/>
    <mergeCell ref="D11:D12"/>
    <mergeCell ref="A13:A14"/>
    <mergeCell ref="A15:A17"/>
    <mergeCell ref="A18:A19"/>
    <mergeCell ref="A20:A21"/>
    <mergeCell ref="A3:C3"/>
    <mergeCell ref="A5:A8"/>
    <mergeCell ref="A2:C2"/>
    <mergeCell ref="A1:C1"/>
    <mergeCell ref="A11:A12"/>
    <mergeCell ref="B5:B7"/>
    <mergeCell ref="C5:C7"/>
    <mergeCell ref="A9:A1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Y140"/>
  <sheetViews>
    <sheetView topLeftCell="A106" zoomScale="70" zoomScaleNormal="70" workbookViewId="0">
      <selection activeCell="M73" sqref="M73"/>
    </sheetView>
  </sheetViews>
  <sheetFormatPr defaultRowHeight="15" x14ac:dyDescent="0.25"/>
  <cols>
    <col min="1" max="1" width="4.85546875" style="41" customWidth="1"/>
    <col min="2" max="2" width="75.42578125" style="186" customWidth="1"/>
    <col min="3" max="3" width="26.5703125" style="186" customWidth="1"/>
    <col min="4" max="4" width="13.42578125" style="41" customWidth="1"/>
    <col min="5" max="5" width="15.85546875" style="41" customWidth="1"/>
    <col min="6" max="6" width="32.140625" style="186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6.28515625" customWidth="1"/>
  </cols>
  <sheetData>
    <row r="1" spans="1:25" s="199" customFormat="1" ht="43.5" customHeight="1" x14ac:dyDescent="0.25">
      <c r="A1" s="198"/>
      <c r="B1" s="562" t="s">
        <v>1103</v>
      </c>
      <c r="C1" s="563"/>
      <c r="D1" s="563"/>
      <c r="E1" s="563"/>
      <c r="F1" s="563"/>
      <c r="G1" s="563"/>
      <c r="H1" s="563"/>
      <c r="I1" s="563"/>
    </row>
    <row r="2" spans="1:25" s="199" customFormat="1" ht="43.5" customHeight="1" thickBot="1" x14ac:dyDescent="0.3">
      <c r="A2" s="198"/>
      <c r="B2" s="249"/>
      <c r="C2" s="250"/>
      <c r="D2" s="250"/>
      <c r="E2" s="250"/>
      <c r="F2" s="250"/>
      <c r="G2" s="250"/>
      <c r="H2" s="250"/>
      <c r="I2" s="250"/>
    </row>
    <row r="3" spans="1:25" ht="60" x14ac:dyDescent="0.25">
      <c r="A3" s="575">
        <v>1</v>
      </c>
      <c r="B3" s="244" t="s">
        <v>436</v>
      </c>
      <c r="C3" s="526" t="s">
        <v>445</v>
      </c>
      <c r="D3" s="243" t="s">
        <v>437</v>
      </c>
      <c r="E3" s="243" t="s">
        <v>438</v>
      </c>
      <c r="F3" s="330" t="s">
        <v>439</v>
      </c>
      <c r="G3" s="330" t="s">
        <v>440</v>
      </c>
      <c r="H3" s="330" t="s">
        <v>441</v>
      </c>
      <c r="I3" s="330" t="s">
        <v>442</v>
      </c>
      <c r="K3" s="176" t="s">
        <v>1049</v>
      </c>
      <c r="L3" s="177" t="s">
        <v>1050</v>
      </c>
      <c r="M3" s="177" t="s">
        <v>1053</v>
      </c>
      <c r="N3" s="177" t="s">
        <v>1051</v>
      </c>
      <c r="O3" s="178" t="s">
        <v>1052</v>
      </c>
    </row>
    <row r="4" spans="1:25" ht="69.95" customHeight="1" thickBot="1" x14ac:dyDescent="0.3">
      <c r="A4" s="575"/>
      <c r="B4" s="157" t="s">
        <v>224</v>
      </c>
      <c r="C4" s="348"/>
      <c r="D4" s="137">
        <f>'Условия труда'!D5</f>
        <v>0</v>
      </c>
      <c r="E4" s="212"/>
      <c r="F4" s="330"/>
      <c r="G4" s="330"/>
      <c r="H4" s="330"/>
      <c r="I4" s="330"/>
      <c r="K4" s="179">
        <f>SUM('Условия труда'!C9,'МС и наставничество'!C19,ПК!C32,)</f>
        <v>31</v>
      </c>
      <c r="L4" s="121">
        <f>SUM(D4,D22,D34,D46,D52,D61,D67,D73,D79,D85,D91,D97,D106,D121)</f>
        <v>0</v>
      </c>
      <c r="M4" s="180">
        <f>L4*100/K4</f>
        <v>0</v>
      </c>
      <c r="N4" s="121">
        <f>SUM(E4,E22,E34,E46,E52,E61,E67,E73,E79,E85,E91,E97,E106,E121)</f>
        <v>0</v>
      </c>
      <c r="O4" s="181">
        <f>N4*100/K4</f>
        <v>0</v>
      </c>
    </row>
    <row r="5" spans="1:25" ht="22.5" customHeight="1" thickBot="1" x14ac:dyDescent="0.3">
      <c r="A5" s="575"/>
      <c r="B5" s="244" t="s">
        <v>444</v>
      </c>
      <c r="C5" s="570"/>
      <c r="D5" s="244" t="s">
        <v>446</v>
      </c>
      <c r="E5" s="244" t="s">
        <v>447</v>
      </c>
      <c r="F5" s="330"/>
      <c r="G5" s="330"/>
      <c r="H5" s="330"/>
      <c r="I5" s="330"/>
      <c r="K5" s="414" t="s">
        <v>1055</v>
      </c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6"/>
    </row>
    <row r="6" spans="1:25" x14ac:dyDescent="0.25">
      <c r="A6" s="572"/>
      <c r="B6" s="405" t="s">
        <v>1104</v>
      </c>
      <c r="C6" s="158" t="s">
        <v>456</v>
      </c>
      <c r="D6" s="201"/>
      <c r="E6" s="201"/>
      <c r="F6" s="564"/>
      <c r="G6" s="564"/>
      <c r="H6" s="564"/>
      <c r="I6" s="564"/>
      <c r="K6" s="194"/>
      <c r="L6" s="147">
        <v>1</v>
      </c>
      <c r="M6" s="147">
        <v>2</v>
      </c>
      <c r="N6" s="147">
        <v>3</v>
      </c>
      <c r="O6" s="147">
        <v>4</v>
      </c>
      <c r="P6" s="147">
        <v>5</v>
      </c>
      <c r="Q6" s="147">
        <v>6</v>
      </c>
      <c r="R6" s="147">
        <v>7</v>
      </c>
      <c r="S6" s="147">
        <v>8</v>
      </c>
      <c r="T6" s="147">
        <v>9</v>
      </c>
      <c r="U6" s="147">
        <v>10</v>
      </c>
      <c r="V6" s="147">
        <v>11</v>
      </c>
      <c r="W6" s="147">
        <v>13</v>
      </c>
      <c r="X6" s="147">
        <v>14</v>
      </c>
      <c r="Y6" s="185">
        <v>15</v>
      </c>
    </row>
    <row r="7" spans="1:25" ht="20.100000000000001" customHeight="1" x14ac:dyDescent="0.25">
      <c r="A7" s="573"/>
      <c r="B7" s="405"/>
      <c r="C7" s="142" t="s">
        <v>454</v>
      </c>
      <c r="D7" s="201"/>
      <c r="E7" s="201"/>
      <c r="F7" s="564"/>
      <c r="G7" s="564"/>
      <c r="H7" s="564"/>
      <c r="I7" s="564"/>
      <c r="K7" s="182" t="s">
        <v>1054</v>
      </c>
      <c r="L7" s="143">
        <f>D4</f>
        <v>0</v>
      </c>
      <c r="M7" s="143">
        <f>D22</f>
        <v>0</v>
      </c>
      <c r="N7" s="143">
        <f>D34</f>
        <v>0</v>
      </c>
      <c r="O7" s="143">
        <f>D46</f>
        <v>0</v>
      </c>
      <c r="P7" s="143">
        <f>D52</f>
        <v>0</v>
      </c>
      <c r="Q7" s="143">
        <f>D61</f>
        <v>0</v>
      </c>
      <c r="R7" s="143">
        <f>D67</f>
        <v>0</v>
      </c>
      <c r="S7" s="143">
        <f>D73</f>
        <v>0</v>
      </c>
      <c r="T7" s="143">
        <f>D79</f>
        <v>0</v>
      </c>
      <c r="U7" s="143">
        <f>D85</f>
        <v>0</v>
      </c>
      <c r="V7" s="143">
        <f>D91</f>
        <v>0</v>
      </c>
      <c r="W7" s="143">
        <f>D97</f>
        <v>0</v>
      </c>
      <c r="X7" s="143">
        <f>D106</f>
        <v>0</v>
      </c>
      <c r="Y7" s="149">
        <f>D121</f>
        <v>0</v>
      </c>
    </row>
    <row r="8" spans="1:25" ht="20.100000000000001" customHeight="1" thickBot="1" x14ac:dyDescent="0.3">
      <c r="A8" s="573"/>
      <c r="B8" s="405"/>
      <c r="C8" s="159" t="s">
        <v>457</v>
      </c>
      <c r="D8" s="201"/>
      <c r="E8" s="201"/>
      <c r="F8" s="564"/>
      <c r="G8" s="564"/>
      <c r="H8" s="564"/>
      <c r="I8" s="564"/>
      <c r="K8" s="183" t="s">
        <v>447</v>
      </c>
      <c r="L8" s="145">
        <f>E4</f>
        <v>0</v>
      </c>
      <c r="M8" s="145">
        <f>E22</f>
        <v>0</v>
      </c>
      <c r="N8" s="145">
        <f>E34</f>
        <v>0</v>
      </c>
      <c r="O8" s="145">
        <f>E46</f>
        <v>0</v>
      </c>
      <c r="P8" s="145">
        <f>E52</f>
        <v>0</v>
      </c>
      <c r="Q8" s="145">
        <f>E61</f>
        <v>0</v>
      </c>
      <c r="R8" s="145">
        <f>E67</f>
        <v>0</v>
      </c>
      <c r="S8" s="145">
        <f>E73</f>
        <v>0</v>
      </c>
      <c r="T8" s="145">
        <f>E79</f>
        <v>0</v>
      </c>
      <c r="U8" s="145">
        <f>E85</f>
        <v>0</v>
      </c>
      <c r="V8" s="145">
        <f>E91</f>
        <v>0</v>
      </c>
      <c r="W8" s="145">
        <f>E97</f>
        <v>0</v>
      </c>
      <c r="X8" s="145">
        <f>E106</f>
        <v>0</v>
      </c>
      <c r="Y8" s="150">
        <f>E121</f>
        <v>0</v>
      </c>
    </row>
    <row r="9" spans="1:25" ht="20.100000000000001" customHeight="1" x14ac:dyDescent="0.25">
      <c r="A9" s="573"/>
      <c r="B9" s="405" t="s">
        <v>1105</v>
      </c>
      <c r="C9" s="158" t="s">
        <v>449</v>
      </c>
      <c r="D9" s="201"/>
      <c r="E9" s="201"/>
      <c r="F9" s="564"/>
      <c r="G9" s="571"/>
      <c r="H9" s="564"/>
      <c r="I9" s="564"/>
    </row>
    <row r="10" spans="1:25" ht="20.100000000000001" customHeight="1" x14ac:dyDescent="0.25">
      <c r="A10" s="573"/>
      <c r="B10" s="405"/>
      <c r="C10" s="142" t="s">
        <v>450</v>
      </c>
      <c r="D10" s="201"/>
      <c r="E10" s="201"/>
      <c r="F10" s="564"/>
      <c r="G10" s="571"/>
      <c r="H10" s="564"/>
      <c r="I10" s="564"/>
    </row>
    <row r="11" spans="1:25" x14ac:dyDescent="0.25">
      <c r="A11" s="573"/>
      <c r="B11" s="405"/>
      <c r="C11" s="159" t="s">
        <v>451</v>
      </c>
      <c r="D11" s="201"/>
      <c r="E11" s="201"/>
      <c r="F11" s="564"/>
      <c r="G11" s="571"/>
      <c r="H11" s="564"/>
      <c r="I11" s="564"/>
    </row>
    <row r="12" spans="1:25" x14ac:dyDescent="0.25">
      <c r="A12" s="573"/>
      <c r="B12" s="405" t="s">
        <v>1106</v>
      </c>
      <c r="C12" s="158" t="s">
        <v>449</v>
      </c>
      <c r="D12" s="201"/>
      <c r="E12" s="201"/>
      <c r="F12" s="564"/>
      <c r="G12" s="564"/>
      <c r="H12" s="564"/>
      <c r="I12" s="564"/>
    </row>
    <row r="13" spans="1:25" x14ac:dyDescent="0.25">
      <c r="A13" s="573"/>
      <c r="B13" s="405"/>
      <c r="C13" s="142" t="s">
        <v>450</v>
      </c>
      <c r="D13" s="201"/>
      <c r="E13" s="201"/>
      <c r="F13" s="564"/>
      <c r="G13" s="564"/>
      <c r="H13" s="564"/>
      <c r="I13" s="564"/>
    </row>
    <row r="14" spans="1:25" ht="21" customHeight="1" x14ac:dyDescent="0.25">
      <c r="A14" s="573"/>
      <c r="B14" s="405"/>
      <c r="C14" s="159" t="s">
        <v>451</v>
      </c>
      <c r="D14" s="201"/>
      <c r="E14" s="201"/>
      <c r="F14" s="564"/>
      <c r="G14" s="564"/>
      <c r="H14" s="564"/>
      <c r="I14" s="564"/>
    </row>
    <row r="15" spans="1:25" x14ac:dyDescent="0.25">
      <c r="A15" s="573"/>
      <c r="B15" s="405" t="s">
        <v>1107</v>
      </c>
      <c r="C15" s="158" t="s">
        <v>449</v>
      </c>
      <c r="D15" s="201"/>
      <c r="E15" s="201"/>
      <c r="F15" s="564"/>
      <c r="G15" s="564"/>
      <c r="H15" s="564"/>
      <c r="I15" s="564"/>
    </row>
    <row r="16" spans="1:25" x14ac:dyDescent="0.25">
      <c r="A16" s="573"/>
      <c r="B16" s="405"/>
      <c r="C16" s="142" t="s">
        <v>450</v>
      </c>
      <c r="D16" s="201"/>
      <c r="E16" s="201"/>
      <c r="F16" s="564"/>
      <c r="G16" s="564"/>
      <c r="H16" s="564"/>
      <c r="I16" s="564"/>
    </row>
    <row r="17" spans="1:9" ht="51" customHeight="1" x14ac:dyDescent="0.25">
      <c r="A17" s="573"/>
      <c r="B17" s="405"/>
      <c r="C17" s="159" t="s">
        <v>451</v>
      </c>
      <c r="D17" s="201"/>
      <c r="E17" s="201"/>
      <c r="F17" s="564"/>
      <c r="G17" s="564"/>
      <c r="H17" s="564"/>
      <c r="I17" s="564"/>
    </row>
    <row r="18" spans="1:9" x14ac:dyDescent="0.25">
      <c r="A18" s="573"/>
      <c r="B18" s="405" t="s">
        <v>1108</v>
      </c>
      <c r="C18" s="158" t="s">
        <v>449</v>
      </c>
      <c r="D18" s="201"/>
      <c r="E18" s="201"/>
      <c r="F18" s="564"/>
      <c r="G18" s="564"/>
      <c r="H18" s="564"/>
      <c r="I18" s="564"/>
    </row>
    <row r="19" spans="1:9" x14ac:dyDescent="0.25">
      <c r="A19" s="573"/>
      <c r="B19" s="405"/>
      <c r="C19" s="142" t="s">
        <v>450</v>
      </c>
      <c r="D19" s="201"/>
      <c r="E19" s="201"/>
      <c r="F19" s="564"/>
      <c r="G19" s="564"/>
      <c r="H19" s="564"/>
      <c r="I19" s="564"/>
    </row>
    <row r="20" spans="1:9" x14ac:dyDescent="0.25">
      <c r="A20" s="574"/>
      <c r="B20" s="405"/>
      <c r="C20" s="159" t="s">
        <v>451</v>
      </c>
      <c r="D20" s="201"/>
      <c r="E20" s="201"/>
      <c r="F20" s="564"/>
      <c r="G20" s="564"/>
      <c r="H20" s="564"/>
      <c r="I20" s="564"/>
    </row>
    <row r="21" spans="1:9" ht="45" x14ac:dyDescent="0.25">
      <c r="A21" s="572">
        <v>2</v>
      </c>
      <c r="B21" s="244" t="s">
        <v>436</v>
      </c>
      <c r="C21" s="526" t="s">
        <v>445</v>
      </c>
      <c r="D21" s="243" t="s">
        <v>437</v>
      </c>
      <c r="E21" s="243" t="s">
        <v>438</v>
      </c>
      <c r="F21" s="330" t="s">
        <v>439</v>
      </c>
      <c r="G21" s="330" t="s">
        <v>440</v>
      </c>
      <c r="H21" s="330" t="s">
        <v>441</v>
      </c>
      <c r="I21" s="330" t="s">
        <v>442</v>
      </c>
    </row>
    <row r="22" spans="1:9" ht="63" x14ac:dyDescent="0.25">
      <c r="A22" s="573"/>
      <c r="B22" s="157" t="s">
        <v>226</v>
      </c>
      <c r="C22" s="348"/>
      <c r="D22" s="137">
        <f>'Условия труда'!D7</f>
        <v>0</v>
      </c>
      <c r="E22" s="212"/>
      <c r="F22" s="330"/>
      <c r="G22" s="330"/>
      <c r="H22" s="330"/>
      <c r="I22" s="330"/>
    </row>
    <row r="23" spans="1:9" x14ac:dyDescent="0.25">
      <c r="A23" s="574"/>
      <c r="B23" s="244" t="s">
        <v>444</v>
      </c>
      <c r="C23" s="570"/>
      <c r="D23" s="244" t="s">
        <v>446</v>
      </c>
      <c r="E23" s="244" t="s">
        <v>447</v>
      </c>
      <c r="F23" s="330"/>
      <c r="G23" s="330"/>
      <c r="H23" s="330"/>
      <c r="I23" s="330"/>
    </row>
    <row r="24" spans="1:9" x14ac:dyDescent="0.25">
      <c r="A24" s="572"/>
      <c r="B24" s="405" t="s">
        <v>1109</v>
      </c>
      <c r="C24" s="158" t="s">
        <v>459</v>
      </c>
      <c r="D24" s="201"/>
      <c r="E24" s="201"/>
      <c r="F24" s="564"/>
      <c r="G24" s="564"/>
      <c r="H24" s="564"/>
      <c r="I24" s="564"/>
    </row>
    <row r="25" spans="1:9" x14ac:dyDescent="0.25">
      <c r="A25" s="573"/>
      <c r="B25" s="405"/>
      <c r="C25" s="142" t="s">
        <v>460</v>
      </c>
      <c r="D25" s="201"/>
      <c r="E25" s="201"/>
      <c r="F25" s="564"/>
      <c r="G25" s="564"/>
      <c r="H25" s="564"/>
      <c r="I25" s="564"/>
    </row>
    <row r="26" spans="1:9" ht="18.95" customHeight="1" x14ac:dyDescent="0.25">
      <c r="A26" s="573"/>
      <c r="B26" s="405"/>
      <c r="C26" s="159" t="s">
        <v>453</v>
      </c>
      <c r="D26" s="201"/>
      <c r="E26" s="201"/>
      <c r="F26" s="564"/>
      <c r="G26" s="564"/>
      <c r="H26" s="564"/>
      <c r="I26" s="564"/>
    </row>
    <row r="27" spans="1:9" ht="20.100000000000001" customHeight="1" x14ac:dyDescent="0.25">
      <c r="A27" s="573"/>
      <c r="B27" s="406" t="s">
        <v>1110</v>
      </c>
      <c r="C27" s="158" t="s">
        <v>449</v>
      </c>
      <c r="D27" s="201"/>
      <c r="E27" s="201"/>
      <c r="F27" s="564"/>
      <c r="G27" s="564"/>
      <c r="H27" s="564"/>
      <c r="I27" s="564"/>
    </row>
    <row r="28" spans="1:9" ht="19.5" customHeight="1" x14ac:dyDescent="0.25">
      <c r="A28" s="573"/>
      <c r="B28" s="406"/>
      <c r="C28" s="142" t="s">
        <v>450</v>
      </c>
      <c r="D28" s="201"/>
      <c r="E28" s="201"/>
      <c r="F28" s="564"/>
      <c r="G28" s="564"/>
      <c r="H28" s="564"/>
      <c r="I28" s="564"/>
    </row>
    <row r="29" spans="1:9" x14ac:dyDescent="0.25">
      <c r="A29" s="573"/>
      <c r="B29" s="406"/>
      <c r="C29" s="159" t="s">
        <v>451</v>
      </c>
      <c r="D29" s="201"/>
      <c r="E29" s="201"/>
      <c r="F29" s="564"/>
      <c r="G29" s="564"/>
      <c r="H29" s="564"/>
      <c r="I29" s="564"/>
    </row>
    <row r="30" spans="1:9" x14ac:dyDescent="0.25">
      <c r="A30" s="573"/>
      <c r="B30" s="405" t="s">
        <v>1111</v>
      </c>
      <c r="C30" s="158" t="s">
        <v>467</v>
      </c>
      <c r="D30" s="201"/>
      <c r="E30" s="201"/>
      <c r="F30" s="564"/>
      <c r="G30" s="564"/>
      <c r="H30" s="564"/>
      <c r="I30" s="564"/>
    </row>
    <row r="31" spans="1:9" x14ac:dyDescent="0.25">
      <c r="A31" s="573"/>
      <c r="B31" s="405"/>
      <c r="C31" s="142" t="s">
        <v>468</v>
      </c>
      <c r="D31" s="201"/>
      <c r="E31" s="201"/>
      <c r="F31" s="564"/>
      <c r="G31" s="564"/>
      <c r="H31" s="564"/>
      <c r="I31" s="564"/>
    </row>
    <row r="32" spans="1:9" x14ac:dyDescent="0.25">
      <c r="A32" s="574"/>
      <c r="B32" s="405"/>
      <c r="C32" s="159" t="s">
        <v>469</v>
      </c>
      <c r="D32" s="201"/>
      <c r="E32" s="201"/>
      <c r="F32" s="564"/>
      <c r="G32" s="564"/>
      <c r="H32" s="564"/>
      <c r="I32" s="564"/>
    </row>
    <row r="33" spans="1:9" ht="45" x14ac:dyDescent="0.25">
      <c r="A33" s="572">
        <v>3</v>
      </c>
      <c r="B33" s="244" t="s">
        <v>436</v>
      </c>
      <c r="C33" s="526" t="s">
        <v>445</v>
      </c>
      <c r="D33" s="243" t="s">
        <v>437</v>
      </c>
      <c r="E33" s="243" t="s">
        <v>438</v>
      </c>
      <c r="F33" s="330" t="s">
        <v>439</v>
      </c>
      <c r="G33" s="330" t="s">
        <v>440</v>
      </c>
      <c r="H33" s="330" t="s">
        <v>441</v>
      </c>
      <c r="I33" s="330" t="s">
        <v>442</v>
      </c>
    </row>
    <row r="34" spans="1:9" ht="31.5" x14ac:dyDescent="0.25">
      <c r="A34" s="573"/>
      <c r="B34" s="157" t="s">
        <v>1112</v>
      </c>
      <c r="C34" s="348"/>
      <c r="D34" s="137">
        <f>'МС и наставничество'!D5</f>
        <v>0</v>
      </c>
      <c r="E34" s="212"/>
      <c r="F34" s="330"/>
      <c r="G34" s="330"/>
      <c r="H34" s="330"/>
      <c r="I34" s="330"/>
    </row>
    <row r="35" spans="1:9" x14ac:dyDescent="0.25">
      <c r="A35" s="574"/>
      <c r="B35" s="244" t="s">
        <v>444</v>
      </c>
      <c r="C35" s="570"/>
      <c r="D35" s="244" t="s">
        <v>446</v>
      </c>
      <c r="E35" s="244" t="s">
        <v>447</v>
      </c>
      <c r="F35" s="330"/>
      <c r="G35" s="330"/>
      <c r="H35" s="330"/>
      <c r="I35" s="330"/>
    </row>
    <row r="36" spans="1:9" x14ac:dyDescent="0.25">
      <c r="A36" s="572"/>
      <c r="B36" s="406" t="s">
        <v>1113</v>
      </c>
      <c r="C36" s="158" t="s">
        <v>449</v>
      </c>
      <c r="D36" s="201"/>
      <c r="E36" s="201"/>
      <c r="F36" s="564"/>
      <c r="G36" s="564"/>
      <c r="H36" s="564"/>
      <c r="I36" s="564"/>
    </row>
    <row r="37" spans="1:9" x14ac:dyDescent="0.25">
      <c r="A37" s="573"/>
      <c r="B37" s="406"/>
      <c r="C37" s="142" t="s">
        <v>450</v>
      </c>
      <c r="D37" s="201"/>
      <c r="E37" s="201"/>
      <c r="F37" s="564"/>
      <c r="G37" s="564"/>
      <c r="H37" s="564"/>
      <c r="I37" s="564"/>
    </row>
    <row r="38" spans="1:9" x14ac:dyDescent="0.25">
      <c r="A38" s="573"/>
      <c r="B38" s="406"/>
      <c r="C38" s="159" t="s">
        <v>478</v>
      </c>
      <c r="D38" s="201"/>
      <c r="E38" s="201"/>
      <c r="F38" s="564"/>
      <c r="G38" s="564"/>
      <c r="H38" s="564"/>
      <c r="I38" s="564"/>
    </row>
    <row r="39" spans="1:9" x14ac:dyDescent="0.25">
      <c r="A39" s="573"/>
      <c r="B39" s="406" t="s">
        <v>1114</v>
      </c>
      <c r="C39" s="158" t="s">
        <v>449</v>
      </c>
      <c r="D39" s="201"/>
      <c r="E39" s="201"/>
      <c r="F39" s="564"/>
      <c r="G39" s="564"/>
      <c r="H39" s="564"/>
      <c r="I39" s="564"/>
    </row>
    <row r="40" spans="1:9" x14ac:dyDescent="0.25">
      <c r="A40" s="573"/>
      <c r="B40" s="406"/>
      <c r="C40" s="142" t="s">
        <v>450</v>
      </c>
      <c r="D40" s="201"/>
      <c r="E40" s="201"/>
      <c r="F40" s="564"/>
      <c r="G40" s="564"/>
      <c r="H40" s="564"/>
      <c r="I40" s="564"/>
    </row>
    <row r="41" spans="1:9" x14ac:dyDescent="0.25">
      <c r="A41" s="573"/>
      <c r="B41" s="406"/>
      <c r="C41" s="159" t="s">
        <v>451</v>
      </c>
      <c r="D41" s="201"/>
      <c r="E41" s="201"/>
      <c r="F41" s="564"/>
      <c r="G41" s="564"/>
      <c r="H41" s="564"/>
      <c r="I41" s="564"/>
    </row>
    <row r="42" spans="1:9" x14ac:dyDescent="0.25">
      <c r="A42" s="573"/>
      <c r="B42" s="405" t="s">
        <v>1115</v>
      </c>
      <c r="C42" s="158" t="s">
        <v>449</v>
      </c>
      <c r="D42" s="201"/>
      <c r="E42" s="201"/>
      <c r="F42" s="564"/>
      <c r="G42" s="564"/>
      <c r="H42" s="564"/>
      <c r="I42" s="564"/>
    </row>
    <row r="43" spans="1:9" x14ac:dyDescent="0.25">
      <c r="A43" s="573"/>
      <c r="B43" s="518"/>
      <c r="C43" s="142" t="s">
        <v>450</v>
      </c>
      <c r="D43" s="201"/>
      <c r="E43" s="201"/>
      <c r="F43" s="564"/>
      <c r="G43" s="564"/>
      <c r="H43" s="564"/>
      <c r="I43" s="564"/>
    </row>
    <row r="44" spans="1:9" x14ac:dyDescent="0.25">
      <c r="A44" s="574"/>
      <c r="B44" s="518"/>
      <c r="C44" s="159" t="s">
        <v>451</v>
      </c>
      <c r="D44" s="201"/>
      <c r="E44" s="201"/>
      <c r="F44" s="564"/>
      <c r="G44" s="564"/>
      <c r="H44" s="564"/>
      <c r="I44" s="564"/>
    </row>
    <row r="45" spans="1:9" ht="45" x14ac:dyDescent="0.25">
      <c r="A45" s="572">
        <v>4</v>
      </c>
      <c r="B45" s="244" t="s">
        <v>436</v>
      </c>
      <c r="C45" s="526" t="s">
        <v>445</v>
      </c>
      <c r="D45" s="243" t="s">
        <v>437</v>
      </c>
      <c r="E45" s="243" t="s">
        <v>438</v>
      </c>
      <c r="F45" s="330" t="s">
        <v>439</v>
      </c>
      <c r="G45" s="330" t="s">
        <v>440</v>
      </c>
      <c r="H45" s="330" t="s">
        <v>441</v>
      </c>
      <c r="I45" s="330" t="s">
        <v>442</v>
      </c>
    </row>
    <row r="46" spans="1:9" ht="54" customHeight="1" x14ac:dyDescent="0.25">
      <c r="A46" s="573"/>
      <c r="B46" s="157" t="s">
        <v>1142</v>
      </c>
      <c r="C46" s="348"/>
      <c r="D46" s="137">
        <f>'МС и наставничество'!D7</f>
        <v>0</v>
      </c>
      <c r="E46" s="212"/>
      <c r="F46" s="330"/>
      <c r="G46" s="330"/>
      <c r="H46" s="330"/>
      <c r="I46" s="330"/>
    </row>
    <row r="47" spans="1:9" x14ac:dyDescent="0.25">
      <c r="A47" s="574"/>
      <c r="B47" s="244" t="s">
        <v>444</v>
      </c>
      <c r="C47" s="570"/>
      <c r="D47" s="244" t="s">
        <v>446</v>
      </c>
      <c r="E47" s="244" t="s">
        <v>447</v>
      </c>
      <c r="F47" s="330"/>
      <c r="G47" s="330"/>
      <c r="H47" s="330"/>
      <c r="I47" s="330"/>
    </row>
    <row r="48" spans="1:9" x14ac:dyDescent="0.25">
      <c r="A48" s="572"/>
      <c r="B48" s="405" t="s">
        <v>1116</v>
      </c>
      <c r="C48" s="158" t="s">
        <v>449</v>
      </c>
      <c r="D48" s="201"/>
      <c r="E48" s="201"/>
      <c r="F48" s="564"/>
      <c r="G48" s="564"/>
      <c r="H48" s="564"/>
      <c r="I48" s="564"/>
    </row>
    <row r="49" spans="1:9" x14ac:dyDescent="0.25">
      <c r="A49" s="573"/>
      <c r="B49" s="539"/>
      <c r="C49" s="142" t="s">
        <v>450</v>
      </c>
      <c r="D49" s="201"/>
      <c r="E49" s="201"/>
      <c r="F49" s="564"/>
      <c r="G49" s="564"/>
      <c r="H49" s="564"/>
      <c r="I49" s="564"/>
    </row>
    <row r="50" spans="1:9" ht="102" customHeight="1" x14ac:dyDescent="0.25">
      <c r="A50" s="574"/>
      <c r="B50" s="539"/>
      <c r="C50" s="159" t="s">
        <v>451</v>
      </c>
      <c r="D50" s="201"/>
      <c r="E50" s="201"/>
      <c r="F50" s="564"/>
      <c r="G50" s="564"/>
      <c r="H50" s="564"/>
      <c r="I50" s="564"/>
    </row>
    <row r="51" spans="1:9" ht="45" x14ac:dyDescent="0.25">
      <c r="A51" s="572">
        <v>5</v>
      </c>
      <c r="B51" s="244" t="s">
        <v>436</v>
      </c>
      <c r="C51" s="526" t="s">
        <v>445</v>
      </c>
      <c r="D51" s="243" t="s">
        <v>437</v>
      </c>
      <c r="E51" s="243" t="s">
        <v>438</v>
      </c>
      <c r="F51" s="330" t="s">
        <v>439</v>
      </c>
      <c r="G51" s="330" t="s">
        <v>440</v>
      </c>
      <c r="H51" s="330" t="s">
        <v>441</v>
      </c>
      <c r="I51" s="330" t="s">
        <v>442</v>
      </c>
    </row>
    <row r="52" spans="1:9" ht="44.25" customHeight="1" x14ac:dyDescent="0.25">
      <c r="A52" s="573"/>
      <c r="B52" s="157" t="s">
        <v>1308</v>
      </c>
      <c r="C52" s="348"/>
      <c r="D52" s="137">
        <f>'МС и наставничество'!D9</f>
        <v>0</v>
      </c>
      <c r="E52" s="212"/>
      <c r="F52" s="330"/>
      <c r="G52" s="330"/>
      <c r="H52" s="330"/>
      <c r="I52" s="330"/>
    </row>
    <row r="53" spans="1:9" x14ac:dyDescent="0.25">
      <c r="A53" s="574"/>
      <c r="B53" s="244" t="s">
        <v>444</v>
      </c>
      <c r="C53" s="570"/>
      <c r="D53" s="244" t="s">
        <v>446</v>
      </c>
      <c r="E53" s="244" t="s">
        <v>447</v>
      </c>
      <c r="F53" s="330"/>
      <c r="G53" s="330"/>
      <c r="H53" s="330"/>
      <c r="I53" s="330"/>
    </row>
    <row r="54" spans="1:9" x14ac:dyDescent="0.25">
      <c r="A54" s="572"/>
      <c r="B54" s="565" t="s">
        <v>1143</v>
      </c>
      <c r="C54" s="158" t="s">
        <v>449</v>
      </c>
      <c r="D54" s="201"/>
      <c r="E54" s="201"/>
      <c r="F54" s="247"/>
      <c r="G54" s="247"/>
      <c r="H54" s="247"/>
      <c r="I54" s="247"/>
    </row>
    <row r="55" spans="1:9" x14ac:dyDescent="0.25">
      <c r="A55" s="573"/>
      <c r="B55" s="565"/>
      <c r="C55" s="142" t="s">
        <v>450</v>
      </c>
      <c r="D55" s="201"/>
      <c r="E55" s="201"/>
      <c r="F55" s="247"/>
      <c r="G55" s="247"/>
      <c r="H55" s="247"/>
      <c r="I55" s="247"/>
    </row>
    <row r="56" spans="1:9" ht="30" customHeight="1" x14ac:dyDescent="0.25">
      <c r="A56" s="573"/>
      <c r="B56" s="565"/>
      <c r="C56" s="159" t="s">
        <v>451</v>
      </c>
      <c r="D56" s="201"/>
      <c r="E56" s="201"/>
      <c r="F56" s="247"/>
      <c r="G56" s="247"/>
      <c r="H56" s="247"/>
      <c r="I56" s="247"/>
    </row>
    <row r="57" spans="1:9" x14ac:dyDescent="0.25">
      <c r="A57" s="573"/>
      <c r="B57" s="565" t="s">
        <v>1144</v>
      </c>
      <c r="C57" s="158" t="s">
        <v>449</v>
      </c>
      <c r="D57" s="201"/>
      <c r="E57" s="201"/>
      <c r="F57" s="247"/>
      <c r="G57" s="247"/>
      <c r="H57" s="247"/>
      <c r="I57" s="247"/>
    </row>
    <row r="58" spans="1:9" x14ac:dyDescent="0.25">
      <c r="A58" s="573"/>
      <c r="B58" s="565"/>
      <c r="C58" s="142" t="s">
        <v>450</v>
      </c>
      <c r="D58" s="201"/>
      <c r="E58" s="201"/>
      <c r="F58" s="247"/>
      <c r="G58" s="247"/>
      <c r="H58" s="247"/>
      <c r="I58" s="247"/>
    </row>
    <row r="59" spans="1:9" ht="33" customHeight="1" x14ac:dyDescent="0.25">
      <c r="A59" s="574"/>
      <c r="B59" s="565"/>
      <c r="C59" s="159" t="s">
        <v>451</v>
      </c>
      <c r="D59" s="201"/>
      <c r="E59" s="201"/>
      <c r="F59" s="247"/>
      <c r="G59" s="247"/>
      <c r="H59" s="247"/>
      <c r="I59" s="247"/>
    </row>
    <row r="60" spans="1:9" ht="42" customHeight="1" x14ac:dyDescent="0.25">
      <c r="A60" s="572">
        <v>6</v>
      </c>
      <c r="B60" s="244" t="s">
        <v>436</v>
      </c>
      <c r="C60" s="526" t="s">
        <v>445</v>
      </c>
      <c r="D60" s="243" t="s">
        <v>437</v>
      </c>
      <c r="E60" s="243" t="s">
        <v>438</v>
      </c>
      <c r="F60" s="330" t="s">
        <v>439</v>
      </c>
      <c r="G60" s="330" t="s">
        <v>440</v>
      </c>
      <c r="H60" s="330" t="s">
        <v>441</v>
      </c>
      <c r="I60" s="330" t="s">
        <v>442</v>
      </c>
    </row>
    <row r="61" spans="1:9" ht="33" customHeight="1" x14ac:dyDescent="0.25">
      <c r="A61" s="573"/>
      <c r="B61" s="157" t="s">
        <v>232</v>
      </c>
      <c r="C61" s="348"/>
      <c r="D61" s="137">
        <f>'МС и наставничество'!D11</f>
        <v>0</v>
      </c>
      <c r="E61" s="212"/>
      <c r="F61" s="330"/>
      <c r="G61" s="330"/>
      <c r="H61" s="330"/>
      <c r="I61" s="330"/>
    </row>
    <row r="62" spans="1:9" ht="33" customHeight="1" x14ac:dyDescent="0.25">
      <c r="A62" s="574"/>
      <c r="B62" s="244" t="s">
        <v>444</v>
      </c>
      <c r="C62" s="570"/>
      <c r="D62" s="244" t="s">
        <v>446</v>
      </c>
      <c r="E62" s="244" t="s">
        <v>447</v>
      </c>
      <c r="F62" s="330"/>
      <c r="G62" s="330"/>
      <c r="H62" s="330"/>
      <c r="I62" s="330"/>
    </row>
    <row r="63" spans="1:9" x14ac:dyDescent="0.25">
      <c r="A63" s="572"/>
      <c r="B63" s="405" t="s">
        <v>1117</v>
      </c>
      <c r="C63" s="158" t="s">
        <v>449</v>
      </c>
      <c r="D63" s="201"/>
      <c r="E63" s="201"/>
      <c r="F63" s="564"/>
      <c r="G63" s="564"/>
      <c r="H63" s="564"/>
      <c r="I63" s="564"/>
    </row>
    <row r="64" spans="1:9" x14ac:dyDescent="0.25">
      <c r="A64" s="573"/>
      <c r="B64" s="539"/>
      <c r="C64" s="142" t="s">
        <v>450</v>
      </c>
      <c r="D64" s="201"/>
      <c r="E64" s="201"/>
      <c r="F64" s="564"/>
      <c r="G64" s="564"/>
      <c r="H64" s="564"/>
      <c r="I64" s="564"/>
    </row>
    <row r="65" spans="1:9" ht="35.25" customHeight="1" x14ac:dyDescent="0.25">
      <c r="A65" s="574"/>
      <c r="B65" s="539"/>
      <c r="C65" s="159" t="s">
        <v>451</v>
      </c>
      <c r="D65" s="201"/>
      <c r="E65" s="201"/>
      <c r="F65" s="564"/>
      <c r="G65" s="564"/>
      <c r="H65" s="564"/>
      <c r="I65" s="564"/>
    </row>
    <row r="66" spans="1:9" ht="45" x14ac:dyDescent="0.25">
      <c r="A66" s="572">
        <v>7</v>
      </c>
      <c r="B66" s="244" t="s">
        <v>436</v>
      </c>
      <c r="C66" s="526" t="s">
        <v>445</v>
      </c>
      <c r="D66" s="243" t="s">
        <v>437</v>
      </c>
      <c r="E66" s="243" t="s">
        <v>438</v>
      </c>
      <c r="F66" s="330" t="s">
        <v>439</v>
      </c>
      <c r="G66" s="330" t="s">
        <v>440</v>
      </c>
      <c r="H66" s="330" t="s">
        <v>441</v>
      </c>
      <c r="I66" s="330" t="s">
        <v>442</v>
      </c>
    </row>
    <row r="67" spans="1:9" ht="31.5" x14ac:dyDescent="0.25">
      <c r="A67" s="573"/>
      <c r="B67" s="157" t="s">
        <v>235</v>
      </c>
      <c r="C67" s="348"/>
      <c r="D67" s="137">
        <f>'МС и наставничество'!D15</f>
        <v>0</v>
      </c>
      <c r="E67" s="212"/>
      <c r="F67" s="330"/>
      <c r="G67" s="330"/>
      <c r="H67" s="330"/>
      <c r="I67" s="330"/>
    </row>
    <row r="68" spans="1:9" ht="45.75" customHeight="1" x14ac:dyDescent="0.25">
      <c r="A68" s="574"/>
      <c r="B68" s="244" t="s">
        <v>444</v>
      </c>
      <c r="C68" s="570"/>
      <c r="D68" s="244" t="s">
        <v>446</v>
      </c>
      <c r="E68" s="244" t="s">
        <v>447</v>
      </c>
      <c r="F68" s="330"/>
      <c r="G68" s="330"/>
      <c r="H68" s="330"/>
      <c r="I68" s="330"/>
    </row>
    <row r="69" spans="1:9" x14ac:dyDescent="0.25">
      <c r="A69" s="572"/>
      <c r="B69" s="405" t="s">
        <v>1118</v>
      </c>
      <c r="C69" s="158" t="s">
        <v>1119</v>
      </c>
      <c r="D69" s="201"/>
      <c r="E69" s="201"/>
      <c r="F69" s="564"/>
      <c r="G69" s="564"/>
      <c r="H69" s="564"/>
      <c r="I69" s="564"/>
    </row>
    <row r="70" spans="1:9" x14ac:dyDescent="0.25">
      <c r="A70" s="573"/>
      <c r="B70" s="405"/>
      <c r="C70" s="142" t="s">
        <v>1120</v>
      </c>
      <c r="D70" s="201"/>
      <c r="E70" s="201"/>
      <c r="F70" s="564"/>
      <c r="G70" s="564"/>
      <c r="H70" s="564"/>
      <c r="I70" s="564"/>
    </row>
    <row r="71" spans="1:9" x14ac:dyDescent="0.25">
      <c r="A71" s="574"/>
      <c r="B71" s="405"/>
      <c r="C71" s="159" t="s">
        <v>465</v>
      </c>
      <c r="D71" s="201"/>
      <c r="E71" s="201"/>
      <c r="F71" s="564"/>
      <c r="G71" s="564"/>
      <c r="H71" s="564"/>
      <c r="I71" s="564"/>
    </row>
    <row r="72" spans="1:9" ht="45" x14ac:dyDescent="0.25">
      <c r="A72" s="572">
        <v>8</v>
      </c>
      <c r="B72" s="244" t="s">
        <v>436</v>
      </c>
      <c r="C72" s="526" t="s">
        <v>445</v>
      </c>
      <c r="D72" s="243" t="s">
        <v>437</v>
      </c>
      <c r="E72" s="243" t="s">
        <v>438</v>
      </c>
      <c r="F72" s="330" t="s">
        <v>439</v>
      </c>
      <c r="G72" s="330" t="s">
        <v>440</v>
      </c>
      <c r="H72" s="330" t="s">
        <v>441</v>
      </c>
      <c r="I72" s="330" t="s">
        <v>442</v>
      </c>
    </row>
    <row r="73" spans="1:9" ht="78.75" x14ac:dyDescent="0.25">
      <c r="A73" s="573"/>
      <c r="B73" s="157" t="s">
        <v>1121</v>
      </c>
      <c r="C73" s="348"/>
      <c r="D73" s="137">
        <f>ПК!D5</f>
        <v>0</v>
      </c>
      <c r="E73" s="212"/>
      <c r="F73" s="330"/>
      <c r="G73" s="330"/>
      <c r="H73" s="330"/>
      <c r="I73" s="330"/>
    </row>
    <row r="74" spans="1:9" x14ac:dyDescent="0.25">
      <c r="A74" s="574"/>
      <c r="B74" s="244" t="s">
        <v>444</v>
      </c>
      <c r="C74" s="570"/>
      <c r="D74" s="244" t="s">
        <v>446</v>
      </c>
      <c r="E74" s="244" t="s">
        <v>447</v>
      </c>
      <c r="F74" s="330"/>
      <c r="G74" s="330"/>
      <c r="H74" s="330"/>
      <c r="I74" s="330"/>
    </row>
    <row r="75" spans="1:9" x14ac:dyDescent="0.25">
      <c r="A75" s="572"/>
      <c r="B75" s="406" t="s">
        <v>1122</v>
      </c>
      <c r="C75" s="158" t="s">
        <v>1119</v>
      </c>
      <c r="D75" s="201"/>
      <c r="E75" s="201"/>
      <c r="F75" s="564"/>
      <c r="G75" s="564"/>
      <c r="H75" s="564"/>
      <c r="I75" s="564"/>
    </row>
    <row r="76" spans="1:9" x14ac:dyDescent="0.25">
      <c r="A76" s="573"/>
      <c r="B76" s="518"/>
      <c r="C76" s="142" t="s">
        <v>464</v>
      </c>
      <c r="D76" s="201"/>
      <c r="E76" s="201"/>
      <c r="F76" s="564"/>
      <c r="G76" s="564"/>
      <c r="H76" s="564"/>
      <c r="I76" s="564"/>
    </row>
    <row r="77" spans="1:9" x14ac:dyDescent="0.25">
      <c r="A77" s="574"/>
      <c r="B77" s="518"/>
      <c r="C77" s="159" t="s">
        <v>465</v>
      </c>
      <c r="D77" s="201"/>
      <c r="E77" s="201"/>
      <c r="F77" s="564"/>
      <c r="G77" s="564"/>
      <c r="H77" s="564"/>
      <c r="I77" s="564"/>
    </row>
    <row r="78" spans="1:9" ht="45" x14ac:dyDescent="0.25">
      <c r="A78" s="572">
        <v>9</v>
      </c>
      <c r="B78" s="244" t="s">
        <v>436</v>
      </c>
      <c r="C78" s="526" t="s">
        <v>445</v>
      </c>
      <c r="D78" s="243" t="s">
        <v>437</v>
      </c>
      <c r="E78" s="243" t="s">
        <v>438</v>
      </c>
      <c r="F78" s="330" t="s">
        <v>439</v>
      </c>
      <c r="G78" s="330" t="s">
        <v>440</v>
      </c>
      <c r="H78" s="330" t="s">
        <v>441</v>
      </c>
      <c r="I78" s="330" t="s">
        <v>442</v>
      </c>
    </row>
    <row r="79" spans="1:9" ht="78.75" x14ac:dyDescent="0.25">
      <c r="A79" s="573"/>
      <c r="B79" s="157" t="s">
        <v>1123</v>
      </c>
      <c r="C79" s="348"/>
      <c r="D79" s="137">
        <f>ПК!D9</f>
        <v>0</v>
      </c>
      <c r="E79" s="212"/>
      <c r="F79" s="330"/>
      <c r="G79" s="330"/>
      <c r="H79" s="330"/>
      <c r="I79" s="330"/>
    </row>
    <row r="80" spans="1:9" x14ac:dyDescent="0.25">
      <c r="A80" s="574"/>
      <c r="B80" s="244" t="s">
        <v>444</v>
      </c>
      <c r="C80" s="570"/>
      <c r="D80" s="244" t="s">
        <v>446</v>
      </c>
      <c r="E80" s="244" t="s">
        <v>447</v>
      </c>
      <c r="F80" s="330"/>
      <c r="G80" s="330"/>
      <c r="H80" s="330"/>
      <c r="I80" s="330"/>
    </row>
    <row r="81" spans="1:9" x14ac:dyDescent="0.25">
      <c r="A81" s="572"/>
      <c r="B81" s="566" t="s">
        <v>1124</v>
      </c>
      <c r="C81" s="158" t="s">
        <v>1125</v>
      </c>
      <c r="D81" s="201"/>
      <c r="E81" s="201"/>
      <c r="F81" s="564"/>
      <c r="G81" s="564"/>
      <c r="H81" s="564"/>
      <c r="I81" s="564"/>
    </row>
    <row r="82" spans="1:9" x14ac:dyDescent="0.25">
      <c r="A82" s="573"/>
      <c r="B82" s="567"/>
      <c r="C82" s="142" t="s">
        <v>464</v>
      </c>
      <c r="D82" s="201"/>
      <c r="E82" s="201"/>
      <c r="F82" s="564"/>
      <c r="G82" s="564"/>
      <c r="H82" s="564"/>
      <c r="I82" s="564"/>
    </row>
    <row r="83" spans="1:9" x14ac:dyDescent="0.25">
      <c r="A83" s="574"/>
      <c r="B83" s="567"/>
      <c r="C83" s="159" t="s">
        <v>465</v>
      </c>
      <c r="D83" s="201"/>
      <c r="E83" s="201"/>
      <c r="F83" s="564"/>
      <c r="G83" s="564"/>
      <c r="H83" s="564"/>
      <c r="I83" s="564"/>
    </row>
    <row r="84" spans="1:9" ht="45" x14ac:dyDescent="0.25">
      <c r="A84" s="572">
        <v>10</v>
      </c>
      <c r="B84" s="244" t="s">
        <v>436</v>
      </c>
      <c r="C84" s="526" t="s">
        <v>445</v>
      </c>
      <c r="D84" s="243" t="s">
        <v>437</v>
      </c>
      <c r="E84" s="243" t="s">
        <v>438</v>
      </c>
      <c r="F84" s="330" t="s">
        <v>439</v>
      </c>
      <c r="G84" s="330" t="s">
        <v>440</v>
      </c>
      <c r="H84" s="330" t="s">
        <v>441</v>
      </c>
      <c r="I84" s="330" t="s">
        <v>442</v>
      </c>
    </row>
    <row r="85" spans="1:9" ht="47.25" x14ac:dyDescent="0.25">
      <c r="A85" s="573"/>
      <c r="B85" s="157" t="s">
        <v>1126</v>
      </c>
      <c r="C85" s="348"/>
      <c r="D85" s="137">
        <f>ПК!D13</f>
        <v>0</v>
      </c>
      <c r="E85" s="212"/>
      <c r="F85" s="330"/>
      <c r="G85" s="330"/>
      <c r="H85" s="330"/>
      <c r="I85" s="330"/>
    </row>
    <row r="86" spans="1:9" ht="26.25" customHeight="1" x14ac:dyDescent="0.25">
      <c r="A86" s="574"/>
      <c r="B86" s="244" t="s">
        <v>444</v>
      </c>
      <c r="C86" s="570"/>
      <c r="D86" s="244" t="s">
        <v>446</v>
      </c>
      <c r="E86" s="244" t="s">
        <v>447</v>
      </c>
      <c r="F86" s="330"/>
      <c r="G86" s="330"/>
      <c r="H86" s="330"/>
      <c r="I86" s="330"/>
    </row>
    <row r="87" spans="1:9" x14ac:dyDescent="0.25">
      <c r="A87" s="572"/>
      <c r="B87" s="568" t="s">
        <v>1127</v>
      </c>
      <c r="C87" s="158" t="s">
        <v>1128</v>
      </c>
      <c r="D87" s="201"/>
      <c r="E87" s="201"/>
      <c r="F87" s="564"/>
      <c r="G87" s="564"/>
      <c r="H87" s="564"/>
      <c r="I87" s="564"/>
    </row>
    <row r="88" spans="1:9" x14ac:dyDescent="0.25">
      <c r="A88" s="573"/>
      <c r="B88" s="569"/>
      <c r="C88" s="142" t="s">
        <v>1129</v>
      </c>
      <c r="D88" s="201"/>
      <c r="E88" s="201"/>
      <c r="F88" s="564"/>
      <c r="G88" s="564"/>
      <c r="H88" s="564"/>
      <c r="I88" s="564"/>
    </row>
    <row r="89" spans="1:9" x14ac:dyDescent="0.25">
      <c r="A89" s="574"/>
      <c r="B89" s="569"/>
      <c r="C89" s="159" t="s">
        <v>1130</v>
      </c>
      <c r="D89" s="201"/>
      <c r="E89" s="201"/>
      <c r="F89" s="564"/>
      <c r="G89" s="564"/>
      <c r="H89" s="564"/>
      <c r="I89" s="564"/>
    </row>
    <row r="90" spans="1:9" ht="45" customHeight="1" x14ac:dyDescent="0.25">
      <c r="A90" s="572">
        <v>10</v>
      </c>
      <c r="B90" s="244" t="s">
        <v>436</v>
      </c>
      <c r="C90" s="526" t="s">
        <v>445</v>
      </c>
      <c r="D90" s="243" t="s">
        <v>437</v>
      </c>
      <c r="E90" s="243" t="s">
        <v>438</v>
      </c>
      <c r="F90" s="330" t="s">
        <v>439</v>
      </c>
      <c r="G90" s="330" t="s">
        <v>440</v>
      </c>
      <c r="H90" s="330" t="s">
        <v>441</v>
      </c>
      <c r="I90" s="330" t="s">
        <v>442</v>
      </c>
    </row>
    <row r="91" spans="1:9" ht="72.75" customHeight="1" x14ac:dyDescent="0.25">
      <c r="A91" s="573"/>
      <c r="B91" s="243" t="s">
        <v>1131</v>
      </c>
      <c r="C91" s="348"/>
      <c r="D91" s="137">
        <f>ПК!D17</f>
        <v>0</v>
      </c>
      <c r="E91" s="212"/>
      <c r="F91" s="330"/>
      <c r="G91" s="330"/>
      <c r="H91" s="330"/>
      <c r="I91" s="330"/>
    </row>
    <row r="92" spans="1:9" ht="38.25" customHeight="1" x14ac:dyDescent="0.25">
      <c r="A92" s="574"/>
      <c r="B92" s="244" t="s">
        <v>444</v>
      </c>
      <c r="C92" s="570"/>
      <c r="D92" s="244" t="s">
        <v>446</v>
      </c>
      <c r="E92" s="244" t="s">
        <v>447</v>
      </c>
      <c r="F92" s="330"/>
      <c r="G92" s="330"/>
      <c r="H92" s="330"/>
      <c r="I92" s="330"/>
    </row>
    <row r="93" spans="1:9" ht="38.25" customHeight="1" x14ac:dyDescent="0.25">
      <c r="A93" s="572"/>
      <c r="B93" s="568" t="s">
        <v>1132</v>
      </c>
      <c r="C93" s="158" t="s">
        <v>1125</v>
      </c>
      <c r="D93" s="201"/>
      <c r="E93" s="201"/>
      <c r="F93" s="564"/>
      <c r="G93" s="564"/>
      <c r="H93" s="564"/>
      <c r="I93" s="564"/>
    </row>
    <row r="94" spans="1:9" ht="61.5" customHeight="1" x14ac:dyDescent="0.25">
      <c r="A94" s="573"/>
      <c r="B94" s="569"/>
      <c r="C94" s="142" t="s">
        <v>1133</v>
      </c>
      <c r="D94" s="201"/>
      <c r="E94" s="201"/>
      <c r="F94" s="564"/>
      <c r="G94" s="564"/>
      <c r="H94" s="564"/>
      <c r="I94" s="564"/>
    </row>
    <row r="95" spans="1:9" ht="38.25" customHeight="1" x14ac:dyDescent="0.25">
      <c r="A95" s="574"/>
      <c r="B95" s="569"/>
      <c r="C95" s="159" t="s">
        <v>1130</v>
      </c>
      <c r="D95" s="201"/>
      <c r="E95" s="201"/>
      <c r="F95" s="564"/>
      <c r="G95" s="564"/>
      <c r="H95" s="564"/>
      <c r="I95" s="564"/>
    </row>
    <row r="96" spans="1:9" ht="45" x14ac:dyDescent="0.25">
      <c r="A96" s="572">
        <v>13</v>
      </c>
      <c r="B96" s="244" t="s">
        <v>436</v>
      </c>
      <c r="C96" s="526" t="s">
        <v>445</v>
      </c>
      <c r="D96" s="243" t="s">
        <v>437</v>
      </c>
      <c r="E96" s="243" t="s">
        <v>438</v>
      </c>
      <c r="F96" s="330" t="s">
        <v>439</v>
      </c>
      <c r="G96" s="330" t="s">
        <v>440</v>
      </c>
      <c r="H96" s="330" t="s">
        <v>441</v>
      </c>
      <c r="I96" s="330" t="s">
        <v>442</v>
      </c>
    </row>
    <row r="97" spans="1:9" ht="94.5" x14ac:dyDescent="0.25">
      <c r="A97" s="573"/>
      <c r="B97" s="157" t="s">
        <v>1315</v>
      </c>
      <c r="C97" s="348"/>
      <c r="D97" s="137">
        <f>ПК!D21</f>
        <v>0</v>
      </c>
      <c r="E97" s="212"/>
      <c r="F97" s="330"/>
      <c r="G97" s="330"/>
      <c r="H97" s="330"/>
      <c r="I97" s="330"/>
    </row>
    <row r="98" spans="1:9" x14ac:dyDescent="0.25">
      <c r="A98" s="574"/>
      <c r="B98" s="244" t="s">
        <v>444</v>
      </c>
      <c r="C98" s="570"/>
      <c r="D98" s="244" t="s">
        <v>446</v>
      </c>
      <c r="E98" s="244" t="s">
        <v>447</v>
      </c>
      <c r="F98" s="330"/>
      <c r="G98" s="330"/>
      <c r="H98" s="330"/>
      <c r="I98" s="330"/>
    </row>
    <row r="99" spans="1:9" x14ac:dyDescent="0.25">
      <c r="A99" s="572"/>
      <c r="B99" s="406" t="s">
        <v>1136</v>
      </c>
      <c r="C99" s="158" t="s">
        <v>1134</v>
      </c>
      <c r="D99" s="201"/>
      <c r="E99" s="201"/>
      <c r="F99" s="564"/>
      <c r="G99" s="564"/>
      <c r="H99" s="564"/>
      <c r="I99" s="564"/>
    </row>
    <row r="100" spans="1:9" x14ac:dyDescent="0.25">
      <c r="A100" s="573"/>
      <c r="B100" s="518"/>
      <c r="C100" s="142" t="s">
        <v>1135</v>
      </c>
      <c r="D100" s="201"/>
      <c r="E100" s="201"/>
      <c r="F100" s="564"/>
      <c r="G100" s="564"/>
      <c r="H100" s="564"/>
      <c r="I100" s="564"/>
    </row>
    <row r="101" spans="1:9" x14ac:dyDescent="0.25">
      <c r="A101" s="573"/>
      <c r="B101" s="518"/>
      <c r="C101" s="159" t="s">
        <v>465</v>
      </c>
      <c r="D101" s="201"/>
      <c r="E101" s="201"/>
      <c r="F101" s="564"/>
      <c r="G101" s="564"/>
      <c r="H101" s="564"/>
      <c r="I101" s="564"/>
    </row>
    <row r="102" spans="1:9" x14ac:dyDescent="0.25">
      <c r="A102" s="573"/>
      <c r="B102" s="406" t="s">
        <v>1137</v>
      </c>
      <c r="C102" s="158" t="s">
        <v>449</v>
      </c>
      <c r="D102" s="201"/>
      <c r="E102" s="201"/>
      <c r="F102" s="564"/>
      <c r="G102" s="564"/>
      <c r="H102" s="564"/>
      <c r="I102" s="564"/>
    </row>
    <row r="103" spans="1:9" x14ac:dyDescent="0.25">
      <c r="A103" s="573"/>
      <c r="B103" s="518"/>
      <c r="C103" s="142" t="s">
        <v>450</v>
      </c>
      <c r="D103" s="201"/>
      <c r="E103" s="201"/>
      <c r="F103" s="564"/>
      <c r="G103" s="564"/>
      <c r="H103" s="564"/>
      <c r="I103" s="564"/>
    </row>
    <row r="104" spans="1:9" x14ac:dyDescent="0.25">
      <c r="A104" s="574"/>
      <c r="B104" s="518"/>
      <c r="C104" s="159" t="s">
        <v>451</v>
      </c>
      <c r="D104" s="201"/>
      <c r="E104" s="201"/>
      <c r="F104" s="564"/>
      <c r="G104" s="564"/>
      <c r="H104" s="564"/>
      <c r="I104" s="564"/>
    </row>
    <row r="105" spans="1:9" ht="45" x14ac:dyDescent="0.25">
      <c r="A105" s="572">
        <v>14</v>
      </c>
      <c r="B105" s="244" t="s">
        <v>436</v>
      </c>
      <c r="C105" s="526" t="s">
        <v>445</v>
      </c>
      <c r="D105" s="243" t="s">
        <v>437</v>
      </c>
      <c r="E105" s="243" t="s">
        <v>438</v>
      </c>
      <c r="F105" s="330" t="s">
        <v>439</v>
      </c>
      <c r="G105" s="330" t="s">
        <v>440</v>
      </c>
      <c r="H105" s="330" t="s">
        <v>441</v>
      </c>
      <c r="I105" s="330" t="s">
        <v>442</v>
      </c>
    </row>
    <row r="106" spans="1:9" ht="35.25" customHeight="1" x14ac:dyDescent="0.25">
      <c r="A106" s="573"/>
      <c r="B106" s="157" t="s">
        <v>257</v>
      </c>
      <c r="C106" s="348"/>
      <c r="D106" s="137">
        <f>ПК!D24</f>
        <v>0</v>
      </c>
      <c r="E106" s="212"/>
      <c r="F106" s="330"/>
      <c r="G106" s="330"/>
      <c r="H106" s="330"/>
      <c r="I106" s="330"/>
    </row>
    <row r="107" spans="1:9" x14ac:dyDescent="0.25">
      <c r="A107" s="574"/>
      <c r="B107" s="244" t="s">
        <v>444</v>
      </c>
      <c r="C107" s="570"/>
      <c r="D107" s="244" t="s">
        <v>446</v>
      </c>
      <c r="E107" s="244" t="s">
        <v>447</v>
      </c>
      <c r="F107" s="330"/>
      <c r="G107" s="330"/>
      <c r="H107" s="330"/>
      <c r="I107" s="330"/>
    </row>
    <row r="108" spans="1:9" x14ac:dyDescent="0.25">
      <c r="A108" s="572"/>
      <c r="B108" s="405" t="s">
        <v>1138</v>
      </c>
      <c r="C108" s="158" t="s">
        <v>467</v>
      </c>
      <c r="D108" s="201"/>
      <c r="E108" s="201"/>
      <c r="F108" s="564"/>
      <c r="G108" s="564"/>
      <c r="H108" s="564"/>
      <c r="I108" s="564"/>
    </row>
    <row r="109" spans="1:9" x14ac:dyDescent="0.25">
      <c r="A109" s="573"/>
      <c r="B109" s="539"/>
      <c r="C109" s="142" t="s">
        <v>468</v>
      </c>
      <c r="D109" s="201"/>
      <c r="E109" s="201"/>
      <c r="F109" s="564"/>
      <c r="G109" s="564"/>
      <c r="H109" s="564"/>
      <c r="I109" s="564"/>
    </row>
    <row r="110" spans="1:9" x14ac:dyDescent="0.25">
      <c r="A110" s="573"/>
      <c r="B110" s="539"/>
      <c r="C110" s="159" t="s">
        <v>469</v>
      </c>
      <c r="D110" s="201"/>
      <c r="E110" s="201"/>
      <c r="F110" s="564"/>
      <c r="G110" s="564"/>
      <c r="H110" s="564"/>
      <c r="I110" s="564"/>
    </row>
    <row r="111" spans="1:9" x14ac:dyDescent="0.25">
      <c r="A111" s="573"/>
      <c r="B111" s="406" t="s">
        <v>1139</v>
      </c>
      <c r="C111" s="158" t="s">
        <v>467</v>
      </c>
      <c r="D111" s="201"/>
      <c r="E111" s="201"/>
      <c r="F111" s="564"/>
      <c r="G111" s="564"/>
      <c r="H111" s="564"/>
      <c r="I111" s="564"/>
    </row>
    <row r="112" spans="1:9" ht="30" customHeight="1" x14ac:dyDescent="0.25">
      <c r="A112" s="573"/>
      <c r="B112" s="518"/>
      <c r="C112" s="142" t="s">
        <v>468</v>
      </c>
      <c r="D112" s="201"/>
      <c r="E112" s="201"/>
      <c r="F112" s="564"/>
      <c r="G112" s="564"/>
      <c r="H112" s="564"/>
      <c r="I112" s="564"/>
    </row>
    <row r="113" spans="1:9" ht="37.5" customHeight="1" x14ac:dyDescent="0.25">
      <c r="A113" s="573"/>
      <c r="B113" s="518"/>
      <c r="C113" s="159" t="s">
        <v>469</v>
      </c>
      <c r="D113" s="201"/>
      <c r="E113" s="201"/>
      <c r="F113" s="564"/>
      <c r="G113" s="564"/>
      <c r="H113" s="564"/>
      <c r="I113" s="564"/>
    </row>
    <row r="114" spans="1:9" x14ac:dyDescent="0.25">
      <c r="A114" s="573"/>
      <c r="B114" s="405" t="s">
        <v>1140</v>
      </c>
      <c r="C114" s="158" t="s">
        <v>467</v>
      </c>
      <c r="D114" s="201"/>
      <c r="E114" s="201"/>
      <c r="F114" s="564"/>
      <c r="G114" s="564"/>
      <c r="H114" s="564"/>
      <c r="I114" s="564"/>
    </row>
    <row r="115" spans="1:9" x14ac:dyDescent="0.25">
      <c r="A115" s="573"/>
      <c r="B115" s="539"/>
      <c r="C115" s="142" t="s">
        <v>468</v>
      </c>
      <c r="D115" s="201"/>
      <c r="E115" s="201"/>
      <c r="F115" s="564"/>
      <c r="G115" s="564"/>
      <c r="H115" s="564"/>
      <c r="I115" s="564"/>
    </row>
    <row r="116" spans="1:9" x14ac:dyDescent="0.25">
      <c r="A116" s="573"/>
      <c r="B116" s="539"/>
      <c r="C116" s="159" t="s">
        <v>469</v>
      </c>
      <c r="D116" s="201"/>
      <c r="E116" s="201"/>
      <c r="F116" s="564"/>
      <c r="G116" s="564"/>
      <c r="H116" s="564"/>
      <c r="I116" s="564"/>
    </row>
    <row r="117" spans="1:9" x14ac:dyDescent="0.25">
      <c r="A117" s="573"/>
      <c r="B117" s="406" t="s">
        <v>1141</v>
      </c>
      <c r="C117" s="158" t="s">
        <v>467</v>
      </c>
      <c r="D117" s="201"/>
      <c r="E117" s="201"/>
      <c r="F117" s="564"/>
      <c r="G117" s="564"/>
      <c r="H117" s="564"/>
      <c r="I117" s="564"/>
    </row>
    <row r="118" spans="1:9" x14ac:dyDescent="0.25">
      <c r="A118" s="573"/>
      <c r="B118" s="518"/>
      <c r="C118" s="142" t="s">
        <v>468</v>
      </c>
      <c r="D118" s="201"/>
      <c r="E118" s="201"/>
      <c r="F118" s="564"/>
      <c r="G118" s="564"/>
      <c r="H118" s="564"/>
      <c r="I118" s="564"/>
    </row>
    <row r="119" spans="1:9" x14ac:dyDescent="0.25">
      <c r="A119" s="574"/>
      <c r="B119" s="518"/>
      <c r="C119" s="159" t="s">
        <v>469</v>
      </c>
      <c r="D119" s="201"/>
      <c r="E119" s="201"/>
      <c r="F119" s="564"/>
      <c r="G119" s="564"/>
      <c r="H119" s="564"/>
      <c r="I119" s="564"/>
    </row>
    <row r="120" spans="1:9" ht="45" x14ac:dyDescent="0.25">
      <c r="A120" s="576">
        <v>15</v>
      </c>
      <c r="B120" s="244" t="s">
        <v>436</v>
      </c>
      <c r="C120" s="526" t="s">
        <v>445</v>
      </c>
      <c r="D120" s="243" t="s">
        <v>437</v>
      </c>
      <c r="E120" s="243" t="s">
        <v>438</v>
      </c>
      <c r="F120" s="330" t="s">
        <v>439</v>
      </c>
      <c r="G120" s="330" t="s">
        <v>440</v>
      </c>
      <c r="H120" s="330" t="s">
        <v>441</v>
      </c>
      <c r="I120" s="330" t="s">
        <v>442</v>
      </c>
    </row>
    <row r="121" spans="1:9" ht="31.5" customHeight="1" x14ac:dyDescent="0.25">
      <c r="A121" s="577"/>
      <c r="B121" s="157" t="s">
        <v>262</v>
      </c>
      <c r="C121" s="348"/>
      <c r="D121" s="137">
        <f>ПК!D28</f>
        <v>0</v>
      </c>
      <c r="E121" s="212"/>
      <c r="F121" s="330"/>
      <c r="G121" s="330"/>
      <c r="H121" s="330"/>
      <c r="I121" s="330"/>
    </row>
    <row r="122" spans="1:9" x14ac:dyDescent="0.25">
      <c r="A122" s="578"/>
      <c r="B122" s="244" t="s">
        <v>444</v>
      </c>
      <c r="C122" s="570"/>
      <c r="D122" s="244" t="s">
        <v>446</v>
      </c>
      <c r="E122" s="244" t="s">
        <v>447</v>
      </c>
      <c r="F122" s="330"/>
      <c r="G122" s="330"/>
      <c r="H122" s="330"/>
      <c r="I122" s="330"/>
    </row>
    <row r="123" spans="1:9" x14ac:dyDescent="0.25">
      <c r="A123" s="576"/>
      <c r="B123" s="405" t="s">
        <v>1264</v>
      </c>
      <c r="C123" s="158" t="s">
        <v>467</v>
      </c>
      <c r="D123" s="201"/>
      <c r="E123" s="201"/>
      <c r="F123" s="564"/>
      <c r="G123" s="564"/>
      <c r="H123" s="564"/>
      <c r="I123" s="564"/>
    </row>
    <row r="124" spans="1:9" x14ac:dyDescent="0.25">
      <c r="A124" s="577"/>
      <c r="B124" s="539"/>
      <c r="C124" s="142" t="s">
        <v>468</v>
      </c>
      <c r="D124" s="201"/>
      <c r="E124" s="201"/>
      <c r="F124" s="564"/>
      <c r="G124" s="564"/>
      <c r="H124" s="564"/>
      <c r="I124" s="564"/>
    </row>
    <row r="125" spans="1:9" x14ac:dyDescent="0.25">
      <c r="A125" s="577"/>
      <c r="B125" s="539"/>
      <c r="C125" s="159" t="s">
        <v>469</v>
      </c>
      <c r="D125" s="201"/>
      <c r="E125" s="201"/>
      <c r="F125" s="564"/>
      <c r="G125" s="564"/>
      <c r="H125" s="564"/>
      <c r="I125" s="564"/>
    </row>
    <row r="126" spans="1:9" x14ac:dyDescent="0.25">
      <c r="A126" s="577"/>
      <c r="B126" s="406" t="s">
        <v>1265</v>
      </c>
      <c r="C126" s="158" t="s">
        <v>467</v>
      </c>
      <c r="D126" s="201"/>
      <c r="E126" s="201"/>
      <c r="F126" s="564"/>
      <c r="G126" s="564"/>
      <c r="H126" s="564"/>
      <c r="I126" s="564"/>
    </row>
    <row r="127" spans="1:9" x14ac:dyDescent="0.25">
      <c r="A127" s="577"/>
      <c r="B127" s="518"/>
      <c r="C127" s="142" t="s">
        <v>468</v>
      </c>
      <c r="D127" s="201"/>
      <c r="E127" s="201"/>
      <c r="F127" s="564"/>
      <c r="G127" s="564"/>
      <c r="H127" s="564"/>
      <c r="I127" s="564"/>
    </row>
    <row r="128" spans="1:9" x14ac:dyDescent="0.25">
      <c r="A128" s="577"/>
      <c r="B128" s="518"/>
      <c r="C128" s="159" t="s">
        <v>469</v>
      </c>
      <c r="D128" s="201"/>
      <c r="E128" s="201"/>
      <c r="F128" s="564"/>
      <c r="G128" s="564"/>
      <c r="H128" s="564"/>
      <c r="I128" s="564"/>
    </row>
    <row r="129" spans="1:9" x14ac:dyDescent="0.25">
      <c r="A129" s="577"/>
      <c r="B129" s="405" t="s">
        <v>1266</v>
      </c>
      <c r="C129" s="158" t="s">
        <v>467</v>
      </c>
      <c r="D129" s="201"/>
      <c r="E129" s="201"/>
      <c r="F129" s="564"/>
      <c r="G129" s="564"/>
      <c r="H129" s="564"/>
      <c r="I129" s="564"/>
    </row>
    <row r="130" spans="1:9" x14ac:dyDescent="0.25">
      <c r="A130" s="577"/>
      <c r="B130" s="539"/>
      <c r="C130" s="142" t="s">
        <v>468</v>
      </c>
      <c r="D130" s="201"/>
      <c r="E130" s="201"/>
      <c r="F130" s="564"/>
      <c r="G130" s="564"/>
      <c r="H130" s="564"/>
      <c r="I130" s="564"/>
    </row>
    <row r="131" spans="1:9" x14ac:dyDescent="0.25">
      <c r="A131" s="577"/>
      <c r="B131" s="539"/>
      <c r="C131" s="159" t="s">
        <v>469</v>
      </c>
      <c r="D131" s="201"/>
      <c r="E131" s="201"/>
      <c r="F131" s="564"/>
      <c r="G131" s="564"/>
      <c r="H131" s="564"/>
      <c r="I131" s="564"/>
    </row>
    <row r="132" spans="1:9" x14ac:dyDescent="0.25">
      <c r="A132" s="577"/>
      <c r="B132" s="406" t="s">
        <v>1267</v>
      </c>
      <c r="C132" s="158" t="s">
        <v>467</v>
      </c>
      <c r="D132" s="201"/>
      <c r="E132" s="201"/>
      <c r="F132" s="564"/>
      <c r="G132" s="564"/>
      <c r="H132" s="564"/>
      <c r="I132" s="564"/>
    </row>
    <row r="133" spans="1:9" x14ac:dyDescent="0.25">
      <c r="A133" s="577"/>
      <c r="B133" s="518"/>
      <c r="C133" s="142" t="s">
        <v>468</v>
      </c>
      <c r="D133" s="201"/>
      <c r="E133" s="201"/>
      <c r="F133" s="564"/>
      <c r="G133" s="564"/>
      <c r="H133" s="564"/>
      <c r="I133" s="564"/>
    </row>
    <row r="134" spans="1:9" ht="33" customHeight="1" x14ac:dyDescent="0.25">
      <c r="A134" s="578"/>
      <c r="B134" s="518"/>
      <c r="C134" s="159" t="s">
        <v>469</v>
      </c>
      <c r="D134" s="201"/>
      <c r="E134" s="201"/>
      <c r="F134" s="564"/>
      <c r="G134" s="564"/>
      <c r="H134" s="564"/>
      <c r="I134" s="564"/>
    </row>
    <row r="140" spans="1:9" ht="33" customHeight="1" x14ac:dyDescent="0.25"/>
  </sheetData>
  <sheetProtection algorithmName="SHA-512" hashValue="5oFDWIFaIMAhCWmLf6LFwO5gg7srAWWf+9W7EFVhOom1h+sEb1RAhvCP9xeYLVO+TCvtQ5Rys++KrNMtxwY1NQ==" saltValue="6UoW6n7HqeyimzrNICDp7w==" spinCount="100000" sheet="1" objects="1" scenarios="1"/>
  <autoFilter ref="A2:Y134" xr:uid="{00000000-0009-0000-0000-000013000000}"/>
  <mergeCells count="242">
    <mergeCell ref="K5:Y5"/>
    <mergeCell ref="A108:A119"/>
    <mergeCell ref="A120:A122"/>
    <mergeCell ref="A123:A134"/>
    <mergeCell ref="C84:C86"/>
    <mergeCell ref="B99:B101"/>
    <mergeCell ref="B114:B116"/>
    <mergeCell ref="B129:B131"/>
    <mergeCell ref="C60:C62"/>
    <mergeCell ref="C72:C74"/>
    <mergeCell ref="C78:C80"/>
    <mergeCell ref="C90:C92"/>
    <mergeCell ref="C96:C98"/>
    <mergeCell ref="C120:C122"/>
    <mergeCell ref="C66:C68"/>
    <mergeCell ref="I63:I65"/>
    <mergeCell ref="F66:F68"/>
    <mergeCell ref="G66:G68"/>
    <mergeCell ref="H66:H68"/>
    <mergeCell ref="I66:I68"/>
    <mergeCell ref="B69:B71"/>
    <mergeCell ref="B75:B77"/>
    <mergeCell ref="F129:F131"/>
    <mergeCell ref="G129:G131"/>
    <mergeCell ref="H129:H131"/>
    <mergeCell ref="I129:I131"/>
    <mergeCell ref="B132:B134"/>
    <mergeCell ref="F132:F134"/>
    <mergeCell ref="G132:G134"/>
    <mergeCell ref="H132:H134"/>
    <mergeCell ref="I132:I134"/>
    <mergeCell ref="A54:A59"/>
    <mergeCell ref="A105:A107"/>
    <mergeCell ref="A96:A98"/>
    <mergeCell ref="A81:A83"/>
    <mergeCell ref="A84:A86"/>
    <mergeCell ref="A87:A89"/>
    <mergeCell ref="A90:A92"/>
    <mergeCell ref="A93:A95"/>
    <mergeCell ref="A69:A71"/>
    <mergeCell ref="A72:A74"/>
    <mergeCell ref="A75:A77"/>
    <mergeCell ref="A78:A80"/>
    <mergeCell ref="A60:A62"/>
    <mergeCell ref="A63:A65"/>
    <mergeCell ref="A66:A68"/>
    <mergeCell ref="A99:A104"/>
    <mergeCell ref="B126:B128"/>
    <mergeCell ref="F126:F128"/>
    <mergeCell ref="G126:G128"/>
    <mergeCell ref="H126:H128"/>
    <mergeCell ref="I126:I128"/>
    <mergeCell ref="C105:C107"/>
    <mergeCell ref="H117:H119"/>
    <mergeCell ref="I117:I119"/>
    <mergeCell ref="F120:F122"/>
    <mergeCell ref="G120:G122"/>
    <mergeCell ref="H120:H122"/>
    <mergeCell ref="I120:I122"/>
    <mergeCell ref="I105:I107"/>
    <mergeCell ref="B123:B125"/>
    <mergeCell ref="F123:F125"/>
    <mergeCell ref="G123:G125"/>
    <mergeCell ref="H123:H125"/>
    <mergeCell ref="I123:I125"/>
    <mergeCell ref="B111:B113"/>
    <mergeCell ref="F111:F113"/>
    <mergeCell ref="G111:G113"/>
    <mergeCell ref="H111:H113"/>
    <mergeCell ref="I111:I113"/>
    <mergeCell ref="F114:F116"/>
    <mergeCell ref="G114:G116"/>
    <mergeCell ref="H114:H116"/>
    <mergeCell ref="I114:I116"/>
    <mergeCell ref="B117:B119"/>
    <mergeCell ref="F117:F119"/>
    <mergeCell ref="G117:G119"/>
    <mergeCell ref="A24:A32"/>
    <mergeCell ref="A21:A23"/>
    <mergeCell ref="A6:A20"/>
    <mergeCell ref="A3:A5"/>
    <mergeCell ref="B57:B59"/>
    <mergeCell ref="I6:I8"/>
    <mergeCell ref="I12:I14"/>
    <mergeCell ref="I9:I11"/>
    <mergeCell ref="C3:C5"/>
    <mergeCell ref="A33:A35"/>
    <mergeCell ref="A36:A44"/>
    <mergeCell ref="A45:A47"/>
    <mergeCell ref="A48:A50"/>
    <mergeCell ref="A51:A53"/>
    <mergeCell ref="B39:B41"/>
    <mergeCell ref="F39:F41"/>
    <mergeCell ref="G39:G41"/>
    <mergeCell ref="H39:H41"/>
    <mergeCell ref="I39:I41"/>
    <mergeCell ref="B42:B44"/>
    <mergeCell ref="F42:F44"/>
    <mergeCell ref="G42:G44"/>
    <mergeCell ref="H42:H44"/>
    <mergeCell ref="I42:I44"/>
    <mergeCell ref="B108:B110"/>
    <mergeCell ref="F108:F110"/>
    <mergeCell ref="G108:G110"/>
    <mergeCell ref="H108:H110"/>
    <mergeCell ref="I108:I110"/>
    <mergeCell ref="F99:F101"/>
    <mergeCell ref="G99:G101"/>
    <mergeCell ref="H99:H101"/>
    <mergeCell ref="I99:I101"/>
    <mergeCell ref="B102:B104"/>
    <mergeCell ref="F102:F104"/>
    <mergeCell ref="G102:G104"/>
    <mergeCell ref="H102:H104"/>
    <mergeCell ref="B9:B11"/>
    <mergeCell ref="B6:B8"/>
    <mergeCell ref="B12:B14"/>
    <mergeCell ref="H9:H11"/>
    <mergeCell ref="G9:G11"/>
    <mergeCell ref="F9:F11"/>
    <mergeCell ref="H6:H8"/>
    <mergeCell ref="G6:G8"/>
    <mergeCell ref="F6:F8"/>
    <mergeCell ref="H12:H14"/>
    <mergeCell ref="G12:G14"/>
    <mergeCell ref="F12:F14"/>
    <mergeCell ref="C21:C23"/>
    <mergeCell ref="C33:C35"/>
    <mergeCell ref="C45:C47"/>
    <mergeCell ref="C51:C53"/>
    <mergeCell ref="F105:F107"/>
    <mergeCell ref="G105:G107"/>
    <mergeCell ref="H105:H107"/>
    <mergeCell ref="F63:F65"/>
    <mergeCell ref="G63:G65"/>
    <mergeCell ref="H63:H65"/>
    <mergeCell ref="F69:F71"/>
    <mergeCell ref="G69:G71"/>
    <mergeCell ref="H69:H71"/>
    <mergeCell ref="G51:G53"/>
    <mergeCell ref="H51:H53"/>
    <mergeCell ref="F33:F35"/>
    <mergeCell ref="G33:G35"/>
    <mergeCell ref="H33:H35"/>
    <mergeCell ref="B93:B95"/>
    <mergeCell ref="I102:I104"/>
    <mergeCell ref="F96:F98"/>
    <mergeCell ref="G96:G98"/>
    <mergeCell ref="H96:H98"/>
    <mergeCell ref="I96:I98"/>
    <mergeCell ref="F93:F95"/>
    <mergeCell ref="G93:G95"/>
    <mergeCell ref="H93:H95"/>
    <mergeCell ref="I93:I95"/>
    <mergeCell ref="I87:I89"/>
    <mergeCell ref="F90:F92"/>
    <mergeCell ref="B81:B83"/>
    <mergeCell ref="B87:B89"/>
    <mergeCell ref="B63:B65"/>
    <mergeCell ref="G90:G92"/>
    <mergeCell ref="H90:H92"/>
    <mergeCell ref="I90:I92"/>
    <mergeCell ref="F81:F83"/>
    <mergeCell ref="G81:G83"/>
    <mergeCell ref="H81:H83"/>
    <mergeCell ref="I81:I83"/>
    <mergeCell ref="F84:F86"/>
    <mergeCell ref="G84:G86"/>
    <mergeCell ref="H84:H86"/>
    <mergeCell ref="I84:I86"/>
    <mergeCell ref="F87:F89"/>
    <mergeCell ref="G87:G89"/>
    <mergeCell ref="H87:H89"/>
    <mergeCell ref="I75:I77"/>
    <mergeCell ref="F78:F80"/>
    <mergeCell ref="G78:G80"/>
    <mergeCell ref="H78:H80"/>
    <mergeCell ref="I78:I80"/>
    <mergeCell ref="I69:I71"/>
    <mergeCell ref="F72:F74"/>
    <mergeCell ref="G72:G74"/>
    <mergeCell ref="H72:H74"/>
    <mergeCell ref="I72:I74"/>
    <mergeCell ref="F75:F77"/>
    <mergeCell ref="G75:G77"/>
    <mergeCell ref="H75:H77"/>
    <mergeCell ref="I60:I62"/>
    <mergeCell ref="F60:F62"/>
    <mergeCell ref="G60:G62"/>
    <mergeCell ref="H60:H62"/>
    <mergeCell ref="I51:I53"/>
    <mergeCell ref="B54:B56"/>
    <mergeCell ref="F45:F47"/>
    <mergeCell ref="G45:G47"/>
    <mergeCell ref="H45:H47"/>
    <mergeCell ref="I45:I47"/>
    <mergeCell ref="B48:B50"/>
    <mergeCell ref="F48:F50"/>
    <mergeCell ref="G48:G50"/>
    <mergeCell ref="H48:H50"/>
    <mergeCell ref="I48:I50"/>
    <mergeCell ref="F51:F53"/>
    <mergeCell ref="I33:I35"/>
    <mergeCell ref="B36:B38"/>
    <mergeCell ref="F36:F38"/>
    <mergeCell ref="G36:G38"/>
    <mergeCell ref="H36:H38"/>
    <mergeCell ref="I36:I38"/>
    <mergeCell ref="B27:B29"/>
    <mergeCell ref="F27:F29"/>
    <mergeCell ref="G27:G29"/>
    <mergeCell ref="H27:H29"/>
    <mergeCell ref="I27:I29"/>
    <mergeCell ref="B30:B32"/>
    <mergeCell ref="F30:F32"/>
    <mergeCell ref="G30:G32"/>
    <mergeCell ref="H30:H32"/>
    <mergeCell ref="I30:I32"/>
    <mergeCell ref="B1:I1"/>
    <mergeCell ref="F21:F23"/>
    <mergeCell ref="G21:G23"/>
    <mergeCell ref="H21:H23"/>
    <mergeCell ref="I21:I23"/>
    <mergeCell ref="B24:B26"/>
    <mergeCell ref="F24:F26"/>
    <mergeCell ref="G24:G26"/>
    <mergeCell ref="H24:H26"/>
    <mergeCell ref="I24:I26"/>
    <mergeCell ref="B18:B20"/>
    <mergeCell ref="B15:B17"/>
    <mergeCell ref="F3:F5"/>
    <mergeCell ref="G3:G5"/>
    <mergeCell ref="H3:H5"/>
    <mergeCell ref="I3:I5"/>
    <mergeCell ref="I18:I20"/>
    <mergeCell ref="H18:H20"/>
    <mergeCell ref="G18:G20"/>
    <mergeCell ref="F18:F20"/>
    <mergeCell ref="I15:I17"/>
    <mergeCell ref="H15:H17"/>
    <mergeCell ref="G15:G17"/>
    <mergeCell ref="F15:F1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C66FF"/>
  </sheetPr>
  <dimension ref="A1:F37"/>
  <sheetViews>
    <sheetView topLeftCell="A31" zoomScale="115" zoomScaleNormal="115" workbookViewId="0">
      <selection activeCell="C38" sqref="C38"/>
    </sheetView>
  </sheetViews>
  <sheetFormatPr defaultRowHeight="15" x14ac:dyDescent="0.25"/>
  <cols>
    <col min="1" max="1" width="74.42578125" customWidth="1"/>
    <col min="2" max="2" width="51.5703125" customWidth="1"/>
    <col min="3" max="3" width="19.140625" customWidth="1"/>
    <col min="4" max="4" width="18.28515625" customWidth="1"/>
    <col min="6" max="6" width="81.28515625" customWidth="1"/>
  </cols>
  <sheetData>
    <row r="1" spans="1:6" ht="15.75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20.25" x14ac:dyDescent="0.25">
      <c r="A2" s="503" t="s">
        <v>292</v>
      </c>
      <c r="B2" s="504"/>
      <c r="C2" s="505"/>
      <c r="D2" s="266"/>
      <c r="F2" s="25"/>
    </row>
    <row r="3" spans="1:6" ht="21" thickBot="1" x14ac:dyDescent="0.3">
      <c r="A3" s="579" t="s">
        <v>266</v>
      </c>
      <c r="B3" s="580"/>
      <c r="C3" s="581"/>
      <c r="D3" s="266"/>
      <c r="F3" s="25"/>
    </row>
    <row r="4" spans="1:6" ht="24.75" customHeight="1" thickBot="1" x14ac:dyDescent="0.3">
      <c r="A4" s="79" t="s">
        <v>0</v>
      </c>
      <c r="B4" s="80" t="s">
        <v>1</v>
      </c>
      <c r="C4" s="81" t="s">
        <v>2</v>
      </c>
      <c r="D4" s="266"/>
      <c r="F4" s="25"/>
    </row>
    <row r="5" spans="1:6" x14ac:dyDescent="0.25">
      <c r="A5" s="298" t="s">
        <v>1288</v>
      </c>
      <c r="B5" s="3" t="s">
        <v>54</v>
      </c>
      <c r="C5" s="8">
        <v>0</v>
      </c>
      <c r="D5" s="303"/>
      <c r="F5" s="26" t="s">
        <v>412</v>
      </c>
    </row>
    <row r="6" spans="1:6" ht="45.6" customHeight="1" thickBot="1" x14ac:dyDescent="0.3">
      <c r="A6" s="482"/>
      <c r="B6" s="27" t="s">
        <v>58</v>
      </c>
      <c r="C6" s="9">
        <v>1</v>
      </c>
      <c r="D6" s="302"/>
      <c r="F6" s="25"/>
    </row>
    <row r="7" spans="1:6" ht="37.5" customHeight="1" x14ac:dyDescent="0.25">
      <c r="A7" s="298" t="s">
        <v>434</v>
      </c>
      <c r="B7" s="3" t="s">
        <v>267</v>
      </c>
      <c r="C7" s="8">
        <v>0</v>
      </c>
      <c r="D7" s="303"/>
      <c r="F7" s="26" t="s">
        <v>414</v>
      </c>
    </row>
    <row r="8" spans="1:6" ht="21" customHeight="1" x14ac:dyDescent="0.25">
      <c r="A8" s="480"/>
      <c r="B8" s="2" t="s">
        <v>268</v>
      </c>
      <c r="C8" s="10">
        <v>1</v>
      </c>
      <c r="D8" s="301"/>
      <c r="F8" s="25"/>
    </row>
    <row r="9" spans="1:6" ht="25.5" customHeight="1" x14ac:dyDescent="0.25">
      <c r="A9" s="480"/>
      <c r="B9" s="2" t="s">
        <v>269</v>
      </c>
      <c r="C9" s="10">
        <v>2</v>
      </c>
      <c r="D9" s="301"/>
      <c r="F9" s="25"/>
    </row>
    <row r="10" spans="1:6" ht="29.25" customHeight="1" thickBot="1" x14ac:dyDescent="0.3">
      <c r="A10" s="482"/>
      <c r="B10" s="7" t="s">
        <v>270</v>
      </c>
      <c r="C10" s="9">
        <v>3</v>
      </c>
      <c r="D10" s="302"/>
      <c r="F10" s="25"/>
    </row>
    <row r="11" spans="1:6" ht="22.5" x14ac:dyDescent="0.25">
      <c r="A11" s="298" t="s">
        <v>271</v>
      </c>
      <c r="B11" s="3" t="s">
        <v>54</v>
      </c>
      <c r="C11" s="8">
        <v>0</v>
      </c>
      <c r="D11" s="303"/>
      <c r="F11" s="26" t="s">
        <v>411</v>
      </c>
    </row>
    <row r="12" spans="1:6" ht="51.75" customHeight="1" thickBot="1" x14ac:dyDescent="0.3">
      <c r="A12" s="482"/>
      <c r="B12" s="7" t="s">
        <v>58</v>
      </c>
      <c r="C12" s="9">
        <v>1</v>
      </c>
      <c r="D12" s="302"/>
      <c r="F12" s="25"/>
    </row>
    <row r="13" spans="1:6" x14ac:dyDescent="0.25">
      <c r="A13" s="298" t="s">
        <v>918</v>
      </c>
      <c r="B13" s="3" t="s">
        <v>54</v>
      </c>
      <c r="C13" s="8">
        <v>0</v>
      </c>
      <c r="D13" s="303"/>
      <c r="F13" s="26" t="s">
        <v>415</v>
      </c>
    </row>
    <row r="14" spans="1:6" ht="31.9" customHeight="1" thickBot="1" x14ac:dyDescent="0.3">
      <c r="A14" s="482"/>
      <c r="B14" s="7" t="s">
        <v>58</v>
      </c>
      <c r="C14" s="9">
        <v>1</v>
      </c>
      <c r="D14" s="302"/>
      <c r="F14" s="25"/>
    </row>
    <row r="15" spans="1:6" ht="59.45" customHeight="1" x14ac:dyDescent="0.25">
      <c r="A15" s="298" t="s">
        <v>1282</v>
      </c>
      <c r="B15" s="3" t="s">
        <v>54</v>
      </c>
      <c r="C15" s="8">
        <v>0</v>
      </c>
      <c r="D15" s="303"/>
      <c r="F15" s="25"/>
    </row>
    <row r="16" spans="1:6" ht="45.75" customHeight="1" thickBot="1" x14ac:dyDescent="0.3">
      <c r="A16" s="481"/>
      <c r="B16" s="5" t="s">
        <v>58</v>
      </c>
      <c r="C16" s="11">
        <v>1</v>
      </c>
      <c r="D16" s="302"/>
      <c r="F16" s="25"/>
    </row>
    <row r="17" spans="1:6" x14ac:dyDescent="0.25">
      <c r="A17" s="543" t="s">
        <v>274</v>
      </c>
      <c r="B17" s="38" t="s">
        <v>54</v>
      </c>
      <c r="C17" s="39">
        <v>0</v>
      </c>
      <c r="D17" s="303"/>
      <c r="F17" s="25"/>
    </row>
    <row r="18" spans="1:6" x14ac:dyDescent="0.25">
      <c r="A18" s="480"/>
      <c r="B18" s="2" t="s">
        <v>58</v>
      </c>
      <c r="C18" s="10">
        <v>1</v>
      </c>
      <c r="D18" s="301"/>
      <c r="F18" s="25"/>
    </row>
    <row r="19" spans="1:6" ht="30.75" thickBot="1" x14ac:dyDescent="0.3">
      <c r="A19" s="482"/>
      <c r="B19" s="7" t="s">
        <v>275</v>
      </c>
      <c r="C19" s="9">
        <v>2</v>
      </c>
      <c r="D19" s="302"/>
      <c r="F19" s="26" t="s">
        <v>413</v>
      </c>
    </row>
    <row r="20" spans="1:6" ht="75" customHeight="1" x14ac:dyDescent="0.25">
      <c r="A20" s="298" t="s">
        <v>280</v>
      </c>
      <c r="B20" s="3" t="s">
        <v>6</v>
      </c>
      <c r="C20" s="8">
        <v>0</v>
      </c>
      <c r="D20" s="303"/>
      <c r="F20" s="25"/>
    </row>
    <row r="21" spans="1:6" ht="60" x14ac:dyDescent="0.25">
      <c r="A21" s="480"/>
      <c r="B21" s="2" t="s">
        <v>281</v>
      </c>
      <c r="C21" s="10">
        <v>1</v>
      </c>
      <c r="D21" s="301"/>
      <c r="F21" s="25"/>
    </row>
    <row r="22" spans="1:6" ht="45.75" thickBot="1" x14ac:dyDescent="0.3">
      <c r="A22" s="482"/>
      <c r="B22" s="7" t="s">
        <v>282</v>
      </c>
      <c r="C22" s="9">
        <v>2</v>
      </c>
      <c r="D22" s="302"/>
      <c r="F22" s="25"/>
    </row>
    <row r="23" spans="1:6" x14ac:dyDescent="0.25">
      <c r="A23" s="298" t="s">
        <v>283</v>
      </c>
      <c r="B23" s="286" t="s">
        <v>276</v>
      </c>
      <c r="C23" s="288">
        <v>0</v>
      </c>
      <c r="D23" s="303"/>
      <c r="F23" s="25"/>
    </row>
    <row r="24" spans="1:6" x14ac:dyDescent="0.25">
      <c r="A24" s="480"/>
      <c r="B24" s="287"/>
      <c r="C24" s="289"/>
      <c r="D24" s="301"/>
      <c r="F24" s="26" t="s">
        <v>417</v>
      </c>
    </row>
    <row r="25" spans="1:6" ht="45.75" thickBot="1" x14ac:dyDescent="0.3">
      <c r="A25" s="482"/>
      <c r="B25" s="7" t="s">
        <v>284</v>
      </c>
      <c r="C25" s="9">
        <v>1</v>
      </c>
      <c r="D25" s="302"/>
      <c r="F25" s="105" t="s">
        <v>418</v>
      </c>
    </row>
    <row r="26" spans="1:6" x14ac:dyDescent="0.25">
      <c r="A26" s="298" t="s">
        <v>285</v>
      </c>
      <c r="B26" s="286" t="s">
        <v>276</v>
      </c>
      <c r="C26" s="288">
        <v>0</v>
      </c>
      <c r="D26" s="303"/>
      <c r="F26" s="25"/>
    </row>
    <row r="27" spans="1:6" ht="21" customHeight="1" x14ac:dyDescent="0.25">
      <c r="A27" s="480"/>
      <c r="B27" s="287"/>
      <c r="C27" s="289"/>
      <c r="D27" s="301"/>
      <c r="F27" s="25"/>
    </row>
    <row r="28" spans="1:6" ht="60" customHeight="1" thickBot="1" x14ac:dyDescent="0.3">
      <c r="A28" s="481"/>
      <c r="B28" s="5" t="s">
        <v>277</v>
      </c>
      <c r="C28" s="11">
        <v>1</v>
      </c>
      <c r="D28" s="302"/>
      <c r="F28" s="25"/>
    </row>
    <row r="29" spans="1:6" ht="35.25" customHeight="1" x14ac:dyDescent="0.25">
      <c r="A29" s="543" t="s">
        <v>286</v>
      </c>
      <c r="B29" s="38" t="s">
        <v>276</v>
      </c>
      <c r="C29" s="39">
        <v>0</v>
      </c>
      <c r="D29" s="303"/>
      <c r="F29" s="25"/>
    </row>
    <row r="30" spans="1:6" ht="45.75" thickBot="1" x14ac:dyDescent="0.3">
      <c r="A30" s="481"/>
      <c r="B30" s="5" t="s">
        <v>287</v>
      </c>
      <c r="C30" s="11">
        <v>1</v>
      </c>
      <c r="D30" s="302"/>
      <c r="F30" s="25"/>
    </row>
    <row r="31" spans="1:6" ht="23.25" customHeight="1" x14ac:dyDescent="0.25">
      <c r="A31" s="543" t="s">
        <v>278</v>
      </c>
      <c r="B31" s="38" t="s">
        <v>6</v>
      </c>
      <c r="C31" s="39">
        <v>0</v>
      </c>
      <c r="D31" s="303"/>
      <c r="F31" s="26" t="s">
        <v>416</v>
      </c>
    </row>
    <row r="32" spans="1:6" ht="75" x14ac:dyDescent="0.25">
      <c r="A32" s="480"/>
      <c r="B32" s="2" t="s">
        <v>288</v>
      </c>
      <c r="C32" s="10">
        <v>1</v>
      </c>
      <c r="D32" s="301"/>
      <c r="F32" s="25"/>
    </row>
    <row r="33" spans="1:6" ht="30.75" thickBot="1" x14ac:dyDescent="0.3">
      <c r="A33" s="482"/>
      <c r="B33" s="7" t="s">
        <v>279</v>
      </c>
      <c r="C33" s="9">
        <v>2</v>
      </c>
      <c r="D33" s="302"/>
      <c r="F33" s="25"/>
    </row>
    <row r="34" spans="1:6" ht="25.5" customHeight="1" x14ac:dyDescent="0.25">
      <c r="A34" s="298" t="s">
        <v>289</v>
      </c>
      <c r="B34" s="3" t="s">
        <v>6</v>
      </c>
      <c r="C34" s="8">
        <v>0</v>
      </c>
      <c r="D34" s="303"/>
      <c r="F34" s="25"/>
    </row>
    <row r="35" spans="1:6" ht="60" x14ac:dyDescent="0.25">
      <c r="A35" s="480"/>
      <c r="B35" s="2" t="s">
        <v>290</v>
      </c>
      <c r="C35" s="10">
        <v>1</v>
      </c>
      <c r="D35" s="301"/>
      <c r="F35" s="25"/>
    </row>
    <row r="36" spans="1:6" ht="45.75" thickBot="1" x14ac:dyDescent="0.3">
      <c r="A36" s="482"/>
      <c r="B36" s="7" t="s">
        <v>291</v>
      </c>
      <c r="C36" s="9">
        <v>2</v>
      </c>
      <c r="D36" s="302"/>
      <c r="F36" s="25"/>
    </row>
    <row r="37" spans="1:6" ht="15.75" thickBot="1" x14ac:dyDescent="0.3">
      <c r="A37" s="77"/>
      <c r="B37" s="62" t="s">
        <v>23</v>
      </c>
      <c r="C37" s="83">
        <f>C6+C10+C12+C14+C16+C19+C22+C25+C28+C30+C33+C36</f>
        <v>18</v>
      </c>
      <c r="D37" s="83">
        <f>IF(OR(D5=0,D7=0,D20=0,),0,SUM(D5:D34))</f>
        <v>0</v>
      </c>
      <c r="F37" s="25"/>
    </row>
  </sheetData>
  <sheetProtection algorithmName="SHA-512" hashValue="2aJqmg/HSUd+hnAY1qtpF5isXKLzFWXBK7acwDMR71NMcytryY9xQaJXDKY/MEuo/2Aqj7X9gYoeAYU5n+dr6g==" saltValue="sCHnRKc4tpvR12MlArm6WA==" spinCount="100000" sheet="1" objects="1" scenarios="1"/>
  <protectedRanges>
    <protectedRange sqref="D15:D36 D1:D14" name="Диапазон1"/>
  </protectedRanges>
  <mergeCells count="32">
    <mergeCell ref="D29:D30"/>
    <mergeCell ref="D31:D33"/>
    <mergeCell ref="D34:D36"/>
    <mergeCell ref="D5:D6"/>
    <mergeCell ref="D7:D10"/>
    <mergeCell ref="D11:D12"/>
    <mergeCell ref="D13:D14"/>
    <mergeCell ref="D15:D16"/>
    <mergeCell ref="D17:D19"/>
    <mergeCell ref="D20:D22"/>
    <mergeCell ref="D23:D25"/>
    <mergeCell ref="D26:D28"/>
    <mergeCell ref="A15:A16"/>
    <mergeCell ref="A1:C1"/>
    <mergeCell ref="A2:C2"/>
    <mergeCell ref="A3:C3"/>
    <mergeCell ref="D1:D4"/>
    <mergeCell ref="A5:A6"/>
    <mergeCell ref="A7:A10"/>
    <mergeCell ref="A11:A12"/>
    <mergeCell ref="A13:A14"/>
    <mergeCell ref="B23:B24"/>
    <mergeCell ref="C23:C24"/>
    <mergeCell ref="B26:B27"/>
    <mergeCell ref="C26:C27"/>
    <mergeCell ref="A17:A19"/>
    <mergeCell ref="A34:A36"/>
    <mergeCell ref="A20:A22"/>
    <mergeCell ref="A23:A25"/>
    <mergeCell ref="A26:A28"/>
    <mergeCell ref="A29:A30"/>
    <mergeCell ref="A31:A3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C66FF"/>
  </sheetPr>
  <dimension ref="A1:W172"/>
  <sheetViews>
    <sheetView topLeftCell="B1" zoomScale="55" zoomScaleNormal="55" workbookViewId="0">
      <selection activeCell="O3" sqref="O3"/>
    </sheetView>
  </sheetViews>
  <sheetFormatPr defaultRowHeight="15" x14ac:dyDescent="0.25"/>
  <cols>
    <col min="1" max="1" width="4.85546875" customWidth="1"/>
    <col min="2" max="2" width="75.42578125" customWidth="1"/>
    <col min="3" max="3" width="26.5703125" customWidth="1"/>
    <col min="4" max="4" width="13.42578125" style="41" customWidth="1"/>
    <col min="5" max="5" width="15.85546875" style="41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7" width="17.5703125" customWidth="1"/>
  </cols>
  <sheetData>
    <row r="1" spans="1:23" s="171" customFormat="1" ht="45" customHeight="1" thickBot="1" x14ac:dyDescent="0.3">
      <c r="A1" s="170"/>
      <c r="B1" s="586" t="s">
        <v>891</v>
      </c>
      <c r="C1" s="586"/>
      <c r="D1" s="586"/>
      <c r="E1" s="586"/>
      <c r="F1" s="586"/>
    </row>
    <row r="2" spans="1:23" ht="45" x14ac:dyDescent="0.25">
      <c r="A2" s="548">
        <v>1</v>
      </c>
      <c r="B2" s="162" t="s">
        <v>436</v>
      </c>
      <c r="C2" s="347" t="s">
        <v>445</v>
      </c>
      <c r="D2" s="135" t="s">
        <v>437</v>
      </c>
      <c r="E2" s="135" t="s">
        <v>438</v>
      </c>
      <c r="F2" s="329" t="s">
        <v>439</v>
      </c>
      <c r="G2" s="329" t="s">
        <v>440</v>
      </c>
      <c r="H2" s="329" t="s">
        <v>441</v>
      </c>
      <c r="I2" s="326" t="s">
        <v>442</v>
      </c>
      <c r="K2" s="176" t="s">
        <v>1049</v>
      </c>
      <c r="L2" s="177" t="s">
        <v>1050</v>
      </c>
      <c r="M2" s="177" t="s">
        <v>1053</v>
      </c>
      <c r="N2" s="177" t="s">
        <v>1051</v>
      </c>
      <c r="O2" s="178" t="s">
        <v>1052</v>
      </c>
    </row>
    <row r="3" spans="1:23" ht="32.25" thickBot="1" x14ac:dyDescent="0.3">
      <c r="A3" s="549"/>
      <c r="B3" s="157" t="s">
        <v>892</v>
      </c>
      <c r="C3" s="348"/>
      <c r="D3" s="137">
        <f>'Школьный климат'!D5</f>
        <v>0</v>
      </c>
      <c r="E3" s="212"/>
      <c r="F3" s="330"/>
      <c r="G3" s="330"/>
      <c r="H3" s="330"/>
      <c r="I3" s="327"/>
      <c r="K3" s="179">
        <f>'Школьный климат'!C37</f>
        <v>18</v>
      </c>
      <c r="L3" s="121">
        <f>'Школьный климат'!D37</f>
        <v>0</v>
      </c>
      <c r="M3" s="180">
        <f>L3*100/K3</f>
        <v>0</v>
      </c>
      <c r="N3" s="121">
        <f>SUM(E3,E9,E18,E30,E36,E42,E51,E93,E99,E111,E120,E138)</f>
        <v>0</v>
      </c>
      <c r="O3" s="181">
        <f>N3*100/K3</f>
        <v>0</v>
      </c>
    </row>
    <row r="4" spans="1:23" ht="15.75" thickBot="1" x14ac:dyDescent="0.3">
      <c r="A4" s="550"/>
      <c r="B4" s="139" t="s">
        <v>444</v>
      </c>
      <c r="C4" s="349"/>
      <c r="D4" s="139" t="s">
        <v>446</v>
      </c>
      <c r="E4" s="139" t="s">
        <v>447</v>
      </c>
      <c r="F4" s="331"/>
      <c r="G4" s="331"/>
      <c r="H4" s="331"/>
      <c r="I4" s="328"/>
      <c r="K4" s="184"/>
      <c r="L4" s="582" t="s">
        <v>1055</v>
      </c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4"/>
    </row>
    <row r="5" spans="1:23" x14ac:dyDescent="0.25">
      <c r="A5" s="511"/>
      <c r="B5" s="537" t="s">
        <v>893</v>
      </c>
      <c r="C5" s="140" t="s">
        <v>459</v>
      </c>
      <c r="D5" s="200"/>
      <c r="E5" s="200"/>
      <c r="F5" s="365"/>
      <c r="G5" s="365"/>
      <c r="H5" s="365"/>
      <c r="I5" s="362"/>
      <c r="K5" s="182"/>
      <c r="L5" s="143">
        <v>1</v>
      </c>
      <c r="M5" s="143">
        <v>2</v>
      </c>
      <c r="N5" s="143">
        <v>3</v>
      </c>
      <c r="O5" s="143">
        <v>4</v>
      </c>
      <c r="P5" s="143">
        <v>5</v>
      </c>
      <c r="Q5" s="143">
        <v>6</v>
      </c>
      <c r="R5" s="143">
        <v>7</v>
      </c>
      <c r="S5" s="143">
        <v>8</v>
      </c>
      <c r="T5" s="143">
        <v>9</v>
      </c>
      <c r="U5" s="143">
        <v>10</v>
      </c>
      <c r="V5" s="143">
        <v>11</v>
      </c>
      <c r="W5" s="149">
        <v>12</v>
      </c>
    </row>
    <row r="6" spans="1:23" x14ac:dyDescent="0.25">
      <c r="A6" s="512"/>
      <c r="B6" s="538"/>
      <c r="C6" s="142" t="s">
        <v>894</v>
      </c>
      <c r="D6" s="201"/>
      <c r="E6" s="201"/>
      <c r="F6" s="366"/>
      <c r="G6" s="366"/>
      <c r="H6" s="366"/>
      <c r="I6" s="363"/>
      <c r="K6" s="182" t="s">
        <v>1054</v>
      </c>
      <c r="L6" s="143">
        <f>D3</f>
        <v>0</v>
      </c>
      <c r="M6" s="143">
        <f>D9</f>
        <v>0</v>
      </c>
      <c r="N6" s="143">
        <f>D18</f>
        <v>0</v>
      </c>
      <c r="O6" s="143">
        <f>D30</f>
        <v>0</v>
      </c>
      <c r="P6" s="143">
        <f>D36</f>
        <v>0</v>
      </c>
      <c r="Q6" s="143">
        <f>D42</f>
        <v>0</v>
      </c>
      <c r="R6" s="143">
        <f>D51</f>
        <v>0</v>
      </c>
      <c r="S6" s="143">
        <f>D93</f>
        <v>0</v>
      </c>
      <c r="T6" s="143">
        <f>D99</f>
        <v>0</v>
      </c>
      <c r="U6" s="143">
        <f>D111</f>
        <v>0</v>
      </c>
      <c r="V6" s="143">
        <f>D120</f>
        <v>0</v>
      </c>
      <c r="W6" s="149">
        <f>D138</f>
        <v>0</v>
      </c>
    </row>
    <row r="7" spans="1:23" ht="15.75" thickBot="1" x14ac:dyDescent="0.3">
      <c r="A7" s="513"/>
      <c r="B7" s="585"/>
      <c r="C7" s="144" t="s">
        <v>545</v>
      </c>
      <c r="D7" s="205"/>
      <c r="E7" s="205"/>
      <c r="F7" s="367"/>
      <c r="G7" s="367"/>
      <c r="H7" s="367"/>
      <c r="I7" s="364"/>
      <c r="K7" s="183" t="s">
        <v>447</v>
      </c>
      <c r="L7" s="145">
        <f>E3</f>
        <v>0</v>
      </c>
      <c r="M7" s="145">
        <f>E9</f>
        <v>0</v>
      </c>
      <c r="N7" s="145">
        <f>E18</f>
        <v>0</v>
      </c>
      <c r="O7" s="145">
        <f>E30</f>
        <v>0</v>
      </c>
      <c r="P7" s="145">
        <f>E36</f>
        <v>0</v>
      </c>
      <c r="Q7" s="145">
        <f>E42</f>
        <v>0</v>
      </c>
      <c r="R7" s="145">
        <f>E51</f>
        <v>0</v>
      </c>
      <c r="S7" s="145">
        <f>E93</f>
        <v>0</v>
      </c>
      <c r="T7" s="145">
        <f>E99</f>
        <v>0</v>
      </c>
      <c r="U7" s="145">
        <f>E111</f>
        <v>0</v>
      </c>
      <c r="V7" s="145">
        <f>E120</f>
        <v>0</v>
      </c>
      <c r="W7" s="150">
        <f>E138</f>
        <v>0</v>
      </c>
    </row>
    <row r="8" spans="1:23" ht="45" x14ac:dyDescent="0.25">
      <c r="A8" s="548">
        <v>2</v>
      </c>
      <c r="B8" s="162" t="s">
        <v>436</v>
      </c>
      <c r="C8" s="347" t="s">
        <v>445</v>
      </c>
      <c r="D8" s="135" t="s">
        <v>437</v>
      </c>
      <c r="E8" s="135" t="s">
        <v>438</v>
      </c>
      <c r="F8" s="329" t="s">
        <v>439</v>
      </c>
      <c r="G8" s="329" t="s">
        <v>440</v>
      </c>
      <c r="H8" s="329" t="s">
        <v>441</v>
      </c>
      <c r="I8" s="326" t="s">
        <v>442</v>
      </c>
    </row>
    <row r="9" spans="1:23" ht="105.75" customHeight="1" x14ac:dyDescent="0.25">
      <c r="A9" s="549"/>
      <c r="B9" s="157" t="s">
        <v>895</v>
      </c>
      <c r="C9" s="348"/>
      <c r="D9" s="137">
        <f>'Школьный климат'!D7</f>
        <v>0</v>
      </c>
      <c r="E9" s="212"/>
      <c r="F9" s="330"/>
      <c r="G9" s="330"/>
      <c r="H9" s="330"/>
      <c r="I9" s="327"/>
    </row>
    <row r="10" spans="1:23" ht="15.75" thickBot="1" x14ac:dyDescent="0.3">
      <c r="A10" s="550"/>
      <c r="B10" s="139" t="s">
        <v>444</v>
      </c>
      <c r="C10" s="349"/>
      <c r="D10" s="139" t="s">
        <v>446</v>
      </c>
      <c r="E10" s="139" t="s">
        <v>447</v>
      </c>
      <c r="F10" s="331"/>
      <c r="G10" s="331"/>
      <c r="H10" s="331"/>
      <c r="I10" s="328"/>
    </row>
    <row r="11" spans="1:23" ht="30" x14ac:dyDescent="0.25">
      <c r="A11" s="548"/>
      <c r="B11" s="537" t="s">
        <v>896</v>
      </c>
      <c r="C11" s="168" t="s">
        <v>897</v>
      </c>
      <c r="D11" s="200"/>
      <c r="E11" s="200"/>
      <c r="F11" s="365"/>
      <c r="G11" s="365"/>
      <c r="H11" s="365"/>
      <c r="I11" s="362"/>
    </row>
    <row r="12" spans="1:23" ht="30" x14ac:dyDescent="0.25">
      <c r="A12" s="549"/>
      <c r="B12" s="538"/>
      <c r="C12" s="153" t="s">
        <v>898</v>
      </c>
      <c r="D12" s="201"/>
      <c r="E12" s="201"/>
      <c r="F12" s="366"/>
      <c r="G12" s="366"/>
      <c r="H12" s="366"/>
      <c r="I12" s="363"/>
    </row>
    <row r="13" spans="1:23" ht="30" x14ac:dyDescent="0.25">
      <c r="A13" s="549"/>
      <c r="B13" s="538"/>
      <c r="C13" s="172" t="s">
        <v>899</v>
      </c>
      <c r="D13" s="201"/>
      <c r="E13" s="201"/>
      <c r="F13" s="366"/>
      <c r="G13" s="366"/>
      <c r="H13" s="366"/>
      <c r="I13" s="363"/>
    </row>
    <row r="14" spans="1:23" ht="21" customHeight="1" x14ac:dyDescent="0.25">
      <c r="A14" s="549"/>
      <c r="B14" s="405" t="s">
        <v>900</v>
      </c>
      <c r="C14" s="158" t="s">
        <v>459</v>
      </c>
      <c r="D14" s="201"/>
      <c r="E14" s="201"/>
      <c r="F14" s="366"/>
      <c r="G14" s="366"/>
      <c r="H14" s="366"/>
      <c r="I14" s="363"/>
    </row>
    <row r="15" spans="1:23" ht="21" customHeight="1" x14ac:dyDescent="0.25">
      <c r="A15" s="549"/>
      <c r="B15" s="539"/>
      <c r="C15" s="142" t="s">
        <v>460</v>
      </c>
      <c r="D15" s="201"/>
      <c r="E15" s="201"/>
      <c r="F15" s="366"/>
      <c r="G15" s="366"/>
      <c r="H15" s="366"/>
      <c r="I15" s="363"/>
    </row>
    <row r="16" spans="1:23" ht="21" customHeight="1" thickBot="1" x14ac:dyDescent="0.3">
      <c r="A16" s="550"/>
      <c r="B16" s="587"/>
      <c r="C16" s="144" t="s">
        <v>545</v>
      </c>
      <c r="D16" s="205"/>
      <c r="E16" s="205"/>
      <c r="F16" s="367"/>
      <c r="G16" s="367"/>
      <c r="H16" s="367"/>
      <c r="I16" s="364"/>
    </row>
    <row r="17" spans="1:9" ht="45" x14ac:dyDescent="0.25">
      <c r="A17" s="548">
        <v>3</v>
      </c>
      <c r="B17" s="162" t="s">
        <v>436</v>
      </c>
      <c r="C17" s="347" t="s">
        <v>445</v>
      </c>
      <c r="D17" s="135" t="s">
        <v>437</v>
      </c>
      <c r="E17" s="135" t="s">
        <v>438</v>
      </c>
      <c r="F17" s="329" t="s">
        <v>439</v>
      </c>
      <c r="G17" s="329" t="s">
        <v>440</v>
      </c>
      <c r="H17" s="329" t="s">
        <v>441</v>
      </c>
      <c r="I17" s="326" t="s">
        <v>442</v>
      </c>
    </row>
    <row r="18" spans="1:9" ht="105.75" customHeight="1" x14ac:dyDescent="0.25">
      <c r="A18" s="549"/>
      <c r="B18" s="157" t="s">
        <v>901</v>
      </c>
      <c r="C18" s="348"/>
      <c r="D18" s="137">
        <f>'Школьный климат'!D11</f>
        <v>0</v>
      </c>
      <c r="E18" s="212"/>
      <c r="F18" s="330"/>
      <c r="G18" s="330"/>
      <c r="H18" s="330"/>
      <c r="I18" s="327"/>
    </row>
    <row r="19" spans="1:9" ht="15.75" thickBot="1" x14ac:dyDescent="0.3">
      <c r="A19" s="550"/>
      <c r="B19" s="139" t="s">
        <v>444</v>
      </c>
      <c r="C19" s="349"/>
      <c r="D19" s="139" t="s">
        <v>446</v>
      </c>
      <c r="E19" s="139" t="s">
        <v>447</v>
      </c>
      <c r="F19" s="331"/>
      <c r="G19" s="331"/>
      <c r="H19" s="331"/>
      <c r="I19" s="328"/>
    </row>
    <row r="20" spans="1:9" x14ac:dyDescent="0.25">
      <c r="A20" s="511"/>
      <c r="B20" s="537" t="s">
        <v>902</v>
      </c>
      <c r="C20" s="140" t="s">
        <v>903</v>
      </c>
      <c r="D20" s="200"/>
      <c r="E20" s="200"/>
      <c r="F20" s="365"/>
      <c r="G20" s="365"/>
      <c r="H20" s="365"/>
      <c r="I20" s="362"/>
    </row>
    <row r="21" spans="1:9" x14ac:dyDescent="0.25">
      <c r="A21" s="512"/>
      <c r="B21" s="538"/>
      <c r="C21" s="142" t="s">
        <v>904</v>
      </c>
      <c r="D21" s="201"/>
      <c r="E21" s="201"/>
      <c r="F21" s="366"/>
      <c r="G21" s="366"/>
      <c r="H21" s="366"/>
      <c r="I21" s="363"/>
    </row>
    <row r="22" spans="1:9" x14ac:dyDescent="0.25">
      <c r="A22" s="512"/>
      <c r="B22" s="538"/>
      <c r="C22" s="159" t="s">
        <v>905</v>
      </c>
      <c r="D22" s="201"/>
      <c r="E22" s="201"/>
      <c r="F22" s="366"/>
      <c r="G22" s="366"/>
      <c r="H22" s="366"/>
      <c r="I22" s="363"/>
    </row>
    <row r="23" spans="1:9" ht="21" customHeight="1" x14ac:dyDescent="0.25">
      <c r="A23" s="512"/>
      <c r="B23" s="405" t="s">
        <v>906</v>
      </c>
      <c r="C23" s="158" t="s">
        <v>459</v>
      </c>
      <c r="D23" s="201"/>
      <c r="E23" s="201"/>
      <c r="F23" s="366"/>
      <c r="G23" s="366"/>
      <c r="H23" s="366"/>
      <c r="I23" s="363"/>
    </row>
    <row r="24" spans="1:9" ht="21" customHeight="1" x14ac:dyDescent="0.25">
      <c r="A24" s="512"/>
      <c r="B24" s="539"/>
      <c r="C24" s="142" t="s">
        <v>460</v>
      </c>
      <c r="D24" s="201"/>
      <c r="E24" s="201"/>
      <c r="F24" s="366"/>
      <c r="G24" s="366"/>
      <c r="H24" s="366"/>
      <c r="I24" s="363"/>
    </row>
    <row r="25" spans="1:9" ht="21" customHeight="1" x14ac:dyDescent="0.25">
      <c r="A25" s="512"/>
      <c r="B25" s="539"/>
      <c r="C25" s="159" t="s">
        <v>545</v>
      </c>
      <c r="D25" s="201"/>
      <c r="E25" s="201"/>
      <c r="F25" s="366"/>
      <c r="G25" s="366"/>
      <c r="H25" s="366"/>
      <c r="I25" s="363"/>
    </row>
    <row r="26" spans="1:9" x14ac:dyDescent="0.25">
      <c r="A26" s="512"/>
      <c r="B26" s="405" t="s">
        <v>907</v>
      </c>
      <c r="C26" s="158" t="s">
        <v>459</v>
      </c>
      <c r="D26" s="201"/>
      <c r="E26" s="201"/>
      <c r="F26" s="366"/>
      <c r="G26" s="366"/>
      <c r="H26" s="366"/>
      <c r="I26" s="363"/>
    </row>
    <row r="27" spans="1:9" x14ac:dyDescent="0.25">
      <c r="A27" s="512"/>
      <c r="B27" s="405"/>
      <c r="C27" s="142" t="s">
        <v>460</v>
      </c>
      <c r="D27" s="201"/>
      <c r="E27" s="201"/>
      <c r="F27" s="366"/>
      <c r="G27" s="366"/>
      <c r="H27" s="366"/>
      <c r="I27" s="363"/>
    </row>
    <row r="28" spans="1:9" ht="15.75" thickBot="1" x14ac:dyDescent="0.3">
      <c r="A28" s="513"/>
      <c r="B28" s="536"/>
      <c r="C28" s="144" t="s">
        <v>545</v>
      </c>
      <c r="D28" s="205"/>
      <c r="E28" s="205"/>
      <c r="F28" s="367"/>
      <c r="G28" s="367"/>
      <c r="H28" s="367"/>
      <c r="I28" s="364"/>
    </row>
    <row r="29" spans="1:9" ht="45" x14ac:dyDescent="0.25">
      <c r="A29" s="548">
        <v>4</v>
      </c>
      <c r="B29" s="162" t="s">
        <v>436</v>
      </c>
      <c r="C29" s="347" t="s">
        <v>445</v>
      </c>
      <c r="D29" s="135" t="s">
        <v>437</v>
      </c>
      <c r="E29" s="135" t="s">
        <v>438</v>
      </c>
      <c r="F29" s="329" t="s">
        <v>439</v>
      </c>
      <c r="G29" s="329" t="s">
        <v>440</v>
      </c>
      <c r="H29" s="329" t="s">
        <v>441</v>
      </c>
      <c r="I29" s="326" t="s">
        <v>442</v>
      </c>
    </row>
    <row r="30" spans="1:9" ht="66.75" customHeight="1" x14ac:dyDescent="0.25">
      <c r="A30" s="549"/>
      <c r="B30" s="157" t="s">
        <v>272</v>
      </c>
      <c r="C30" s="348"/>
      <c r="D30" s="137">
        <f>'Школьный климат'!D13</f>
        <v>0</v>
      </c>
      <c r="E30" s="212"/>
      <c r="F30" s="330"/>
      <c r="G30" s="330"/>
      <c r="H30" s="330"/>
      <c r="I30" s="327"/>
    </row>
    <row r="31" spans="1:9" ht="15.75" thickBot="1" x14ac:dyDescent="0.3">
      <c r="A31" s="550"/>
      <c r="B31" s="139" t="s">
        <v>444</v>
      </c>
      <c r="C31" s="349"/>
      <c r="D31" s="139" t="s">
        <v>446</v>
      </c>
      <c r="E31" s="139" t="s">
        <v>447</v>
      </c>
      <c r="F31" s="331"/>
      <c r="G31" s="331"/>
      <c r="H31" s="331"/>
      <c r="I31" s="328"/>
    </row>
    <row r="32" spans="1:9" x14ac:dyDescent="0.25">
      <c r="A32" s="511"/>
      <c r="B32" s="537" t="s">
        <v>908</v>
      </c>
      <c r="C32" s="140" t="s">
        <v>459</v>
      </c>
      <c r="D32" s="200"/>
      <c r="E32" s="200"/>
      <c r="F32" s="365"/>
      <c r="G32" s="365"/>
      <c r="H32" s="365"/>
      <c r="I32" s="362"/>
    </row>
    <row r="33" spans="1:9" x14ac:dyDescent="0.25">
      <c r="A33" s="512"/>
      <c r="B33" s="538"/>
      <c r="C33" s="142" t="s">
        <v>460</v>
      </c>
      <c r="D33" s="201"/>
      <c r="E33" s="201"/>
      <c r="F33" s="366"/>
      <c r="G33" s="366"/>
      <c r="H33" s="366"/>
      <c r="I33" s="363"/>
    </row>
    <row r="34" spans="1:9" ht="22.5" customHeight="1" thickBot="1" x14ac:dyDescent="0.3">
      <c r="A34" s="513"/>
      <c r="B34" s="585"/>
      <c r="C34" s="144" t="s">
        <v>545</v>
      </c>
      <c r="D34" s="205"/>
      <c r="E34" s="205"/>
      <c r="F34" s="367"/>
      <c r="G34" s="367"/>
      <c r="H34" s="367"/>
      <c r="I34" s="364"/>
    </row>
    <row r="35" spans="1:9" ht="45" customHeight="1" x14ac:dyDescent="0.25">
      <c r="A35" s="548">
        <v>5</v>
      </c>
      <c r="B35" s="162" t="s">
        <v>436</v>
      </c>
      <c r="C35" s="347" t="s">
        <v>445</v>
      </c>
      <c r="D35" s="135" t="s">
        <v>437</v>
      </c>
      <c r="E35" s="135" t="s">
        <v>438</v>
      </c>
      <c r="F35" s="329" t="s">
        <v>439</v>
      </c>
      <c r="G35" s="329" t="s">
        <v>440</v>
      </c>
      <c r="H35" s="329" t="s">
        <v>441</v>
      </c>
      <c r="I35" s="326" t="s">
        <v>442</v>
      </c>
    </row>
    <row r="36" spans="1:9" ht="64.5" customHeight="1" x14ac:dyDescent="0.25">
      <c r="A36" s="549"/>
      <c r="B36" s="157" t="s">
        <v>273</v>
      </c>
      <c r="C36" s="348"/>
      <c r="D36" s="137">
        <f>'Школьный климат'!D15</f>
        <v>0</v>
      </c>
      <c r="E36" s="212"/>
      <c r="F36" s="330"/>
      <c r="G36" s="330"/>
      <c r="H36" s="330"/>
      <c r="I36" s="327"/>
    </row>
    <row r="37" spans="1:9" ht="15.75" customHeight="1" thickBot="1" x14ac:dyDescent="0.3">
      <c r="A37" s="550"/>
      <c r="B37" s="139" t="s">
        <v>444</v>
      </c>
      <c r="C37" s="349"/>
      <c r="D37" s="139" t="s">
        <v>446</v>
      </c>
      <c r="E37" s="139" t="s">
        <v>447</v>
      </c>
      <c r="F37" s="331"/>
      <c r="G37" s="331"/>
      <c r="H37" s="331"/>
      <c r="I37" s="328"/>
    </row>
    <row r="38" spans="1:9" ht="15" customHeight="1" x14ac:dyDescent="0.25">
      <c r="A38" s="511"/>
      <c r="B38" s="537" t="s">
        <v>909</v>
      </c>
      <c r="C38" s="140" t="s">
        <v>459</v>
      </c>
      <c r="D38" s="200"/>
      <c r="E38" s="200"/>
      <c r="F38" s="365"/>
      <c r="G38" s="365"/>
      <c r="H38" s="365"/>
      <c r="I38" s="362"/>
    </row>
    <row r="39" spans="1:9" x14ac:dyDescent="0.25">
      <c r="A39" s="512"/>
      <c r="B39" s="538"/>
      <c r="C39" s="142" t="s">
        <v>894</v>
      </c>
      <c r="D39" s="201"/>
      <c r="E39" s="201"/>
      <c r="F39" s="366"/>
      <c r="G39" s="366"/>
      <c r="H39" s="366"/>
      <c r="I39" s="363"/>
    </row>
    <row r="40" spans="1:9" ht="15.75" thickBot="1" x14ac:dyDescent="0.3">
      <c r="A40" s="513"/>
      <c r="B40" s="585"/>
      <c r="C40" s="144" t="s">
        <v>545</v>
      </c>
      <c r="D40" s="205"/>
      <c r="E40" s="205"/>
      <c r="F40" s="367"/>
      <c r="G40" s="367"/>
      <c r="H40" s="367"/>
      <c r="I40" s="364"/>
    </row>
    <row r="41" spans="1:9" ht="45" x14ac:dyDescent="0.25">
      <c r="A41" s="548">
        <v>6</v>
      </c>
      <c r="B41" s="162" t="s">
        <v>436</v>
      </c>
      <c r="C41" s="347" t="s">
        <v>445</v>
      </c>
      <c r="D41" s="135" t="s">
        <v>437</v>
      </c>
      <c r="E41" s="135" t="s">
        <v>438</v>
      </c>
      <c r="F41" s="329" t="s">
        <v>439</v>
      </c>
      <c r="G41" s="329" t="s">
        <v>440</v>
      </c>
      <c r="H41" s="329" t="s">
        <v>441</v>
      </c>
      <c r="I41" s="326" t="s">
        <v>442</v>
      </c>
    </row>
    <row r="42" spans="1:9" ht="64.5" customHeight="1" x14ac:dyDescent="0.25">
      <c r="A42" s="549"/>
      <c r="B42" s="157" t="s">
        <v>274</v>
      </c>
      <c r="C42" s="348"/>
      <c r="D42" s="137">
        <f>'Школьный климат'!D17</f>
        <v>0</v>
      </c>
      <c r="E42" s="212"/>
      <c r="F42" s="330"/>
      <c r="G42" s="330"/>
      <c r="H42" s="330"/>
      <c r="I42" s="327"/>
    </row>
    <row r="43" spans="1:9" ht="15.75" thickBot="1" x14ac:dyDescent="0.3">
      <c r="A43" s="550"/>
      <c r="B43" s="139" t="s">
        <v>444</v>
      </c>
      <c r="C43" s="349"/>
      <c r="D43" s="139" t="s">
        <v>446</v>
      </c>
      <c r="E43" s="139" t="s">
        <v>447</v>
      </c>
      <c r="F43" s="331"/>
      <c r="G43" s="331"/>
      <c r="H43" s="331"/>
      <c r="I43" s="328"/>
    </row>
    <row r="44" spans="1:9" ht="50.25" customHeight="1" x14ac:dyDescent="0.25">
      <c r="A44" s="511"/>
      <c r="B44" s="537" t="s">
        <v>910</v>
      </c>
      <c r="C44" s="140" t="s">
        <v>903</v>
      </c>
      <c r="D44" s="200"/>
      <c r="E44" s="200"/>
      <c r="F44" s="365"/>
      <c r="G44" s="365"/>
      <c r="H44" s="365"/>
      <c r="I44" s="362"/>
    </row>
    <row r="45" spans="1:9" ht="50.25" customHeight="1" x14ac:dyDescent="0.25">
      <c r="A45" s="512"/>
      <c r="B45" s="538"/>
      <c r="C45" s="142" t="s">
        <v>904</v>
      </c>
      <c r="D45" s="201"/>
      <c r="E45" s="201"/>
      <c r="F45" s="366"/>
      <c r="G45" s="366"/>
      <c r="H45" s="366"/>
      <c r="I45" s="363"/>
    </row>
    <row r="46" spans="1:9" ht="50.25" customHeight="1" x14ac:dyDescent="0.25">
      <c r="A46" s="512"/>
      <c r="B46" s="538"/>
      <c r="C46" s="159" t="s">
        <v>905</v>
      </c>
      <c r="D46" s="201"/>
      <c r="E46" s="201"/>
      <c r="F46" s="366"/>
      <c r="G46" s="366"/>
      <c r="H46" s="366"/>
      <c r="I46" s="363"/>
    </row>
    <row r="47" spans="1:9" ht="21" customHeight="1" x14ac:dyDescent="0.25">
      <c r="A47" s="512"/>
      <c r="B47" s="405" t="s">
        <v>911</v>
      </c>
      <c r="C47" s="158" t="s">
        <v>903</v>
      </c>
      <c r="D47" s="201"/>
      <c r="E47" s="201"/>
      <c r="F47" s="366"/>
      <c r="G47" s="366"/>
      <c r="H47" s="366"/>
      <c r="I47" s="363"/>
    </row>
    <row r="48" spans="1:9" ht="21" customHeight="1" x14ac:dyDescent="0.25">
      <c r="A48" s="512"/>
      <c r="B48" s="539"/>
      <c r="C48" s="142" t="s">
        <v>904</v>
      </c>
      <c r="D48" s="201"/>
      <c r="E48" s="201"/>
      <c r="F48" s="366"/>
      <c r="G48" s="366"/>
      <c r="H48" s="366"/>
      <c r="I48" s="363"/>
    </row>
    <row r="49" spans="1:9" ht="21" customHeight="1" thickBot="1" x14ac:dyDescent="0.3">
      <c r="A49" s="513"/>
      <c r="B49" s="587"/>
      <c r="C49" s="144" t="s">
        <v>905</v>
      </c>
      <c r="D49" s="205"/>
      <c r="E49" s="205"/>
      <c r="F49" s="367"/>
      <c r="G49" s="367"/>
      <c r="H49" s="367"/>
      <c r="I49" s="364"/>
    </row>
    <row r="50" spans="1:9" ht="45" x14ac:dyDescent="0.25">
      <c r="A50" s="548">
        <v>7</v>
      </c>
      <c r="B50" s="162" t="s">
        <v>436</v>
      </c>
      <c r="C50" s="347" t="s">
        <v>445</v>
      </c>
      <c r="D50" s="135" t="s">
        <v>437</v>
      </c>
      <c r="E50" s="135" t="s">
        <v>438</v>
      </c>
      <c r="F50" s="329" t="s">
        <v>439</v>
      </c>
      <c r="G50" s="329" t="s">
        <v>440</v>
      </c>
      <c r="H50" s="329" t="s">
        <v>441</v>
      </c>
      <c r="I50" s="326" t="s">
        <v>442</v>
      </c>
    </row>
    <row r="51" spans="1:9" ht="105.75" customHeight="1" x14ac:dyDescent="0.25">
      <c r="A51" s="549"/>
      <c r="B51" s="157" t="s">
        <v>912</v>
      </c>
      <c r="C51" s="348"/>
      <c r="D51" s="137">
        <f>'Школьный климат'!D20</f>
        <v>0</v>
      </c>
      <c r="E51" s="212"/>
      <c r="F51" s="330"/>
      <c r="G51" s="330"/>
      <c r="H51" s="330"/>
      <c r="I51" s="327"/>
    </row>
    <row r="52" spans="1:9" ht="16.5" thickBot="1" x14ac:dyDescent="0.3">
      <c r="A52" s="550"/>
      <c r="B52" s="173" t="s">
        <v>444</v>
      </c>
      <c r="C52" s="349"/>
      <c r="D52" s="139" t="s">
        <v>446</v>
      </c>
      <c r="E52" s="139" t="s">
        <v>447</v>
      </c>
      <c r="F52" s="331"/>
      <c r="G52" s="331"/>
      <c r="H52" s="331"/>
      <c r="I52" s="328"/>
    </row>
    <row r="53" spans="1:9" ht="22.5" customHeight="1" x14ac:dyDescent="0.25">
      <c r="A53" s="511"/>
      <c r="B53" s="537" t="s">
        <v>913</v>
      </c>
      <c r="C53" s="140" t="s">
        <v>459</v>
      </c>
      <c r="D53" s="200"/>
      <c r="E53" s="200"/>
      <c r="F53" s="365"/>
      <c r="G53" s="365"/>
      <c r="H53" s="365"/>
      <c r="I53" s="362"/>
    </row>
    <row r="54" spans="1:9" ht="22.5" customHeight="1" x14ac:dyDescent="0.25">
      <c r="A54" s="512"/>
      <c r="B54" s="538"/>
      <c r="C54" s="142" t="s">
        <v>460</v>
      </c>
      <c r="D54" s="201"/>
      <c r="E54" s="201"/>
      <c r="F54" s="366"/>
      <c r="G54" s="366"/>
      <c r="H54" s="366"/>
      <c r="I54" s="363"/>
    </row>
    <row r="55" spans="1:9" ht="22.5" customHeight="1" x14ac:dyDescent="0.25">
      <c r="A55" s="512"/>
      <c r="B55" s="538"/>
      <c r="C55" s="159" t="s">
        <v>545</v>
      </c>
      <c r="D55" s="201"/>
      <c r="E55" s="201"/>
      <c r="F55" s="366"/>
      <c r="G55" s="366"/>
      <c r="H55" s="366"/>
      <c r="I55" s="363"/>
    </row>
    <row r="56" spans="1:9" ht="30" customHeight="1" x14ac:dyDescent="0.25">
      <c r="A56" s="512"/>
      <c r="B56" s="405" t="s">
        <v>914</v>
      </c>
      <c r="C56" s="158" t="s">
        <v>467</v>
      </c>
      <c r="D56" s="201"/>
      <c r="E56" s="201"/>
      <c r="F56" s="366"/>
      <c r="G56" s="366"/>
      <c r="H56" s="366"/>
      <c r="I56" s="363"/>
    </row>
    <row r="57" spans="1:9" ht="30" customHeight="1" x14ac:dyDescent="0.25">
      <c r="A57" s="512"/>
      <c r="B57" s="539"/>
      <c r="C57" s="142" t="s">
        <v>468</v>
      </c>
      <c r="D57" s="201"/>
      <c r="E57" s="201"/>
      <c r="F57" s="366"/>
      <c r="G57" s="366"/>
      <c r="H57" s="366"/>
      <c r="I57" s="363"/>
    </row>
    <row r="58" spans="1:9" ht="30" customHeight="1" x14ac:dyDescent="0.25">
      <c r="A58" s="512"/>
      <c r="B58" s="539"/>
      <c r="C58" s="159" t="s">
        <v>469</v>
      </c>
      <c r="D58" s="201"/>
      <c r="E58" s="201"/>
      <c r="F58" s="366"/>
      <c r="G58" s="366"/>
      <c r="H58" s="366"/>
      <c r="I58" s="363"/>
    </row>
    <row r="59" spans="1:9" x14ac:dyDescent="0.25">
      <c r="A59" s="512"/>
      <c r="B59" s="405" t="s">
        <v>915</v>
      </c>
      <c r="C59" s="158" t="s">
        <v>459</v>
      </c>
      <c r="D59" s="201"/>
      <c r="E59" s="201"/>
      <c r="F59" s="366"/>
      <c r="G59" s="366"/>
      <c r="H59" s="366"/>
      <c r="I59" s="363"/>
    </row>
    <row r="60" spans="1:9" x14ac:dyDescent="0.25">
      <c r="A60" s="512"/>
      <c r="B60" s="405"/>
      <c r="C60" s="142" t="s">
        <v>894</v>
      </c>
      <c r="D60" s="201"/>
      <c r="E60" s="201"/>
      <c r="F60" s="366"/>
      <c r="G60" s="366"/>
      <c r="H60" s="366"/>
      <c r="I60" s="363"/>
    </row>
    <row r="61" spans="1:9" x14ac:dyDescent="0.25">
      <c r="A61" s="512"/>
      <c r="B61" s="405"/>
      <c r="C61" s="159" t="s">
        <v>545</v>
      </c>
      <c r="D61" s="201"/>
      <c r="E61" s="201"/>
      <c r="F61" s="366"/>
      <c r="G61" s="366"/>
      <c r="H61" s="366"/>
      <c r="I61" s="363"/>
    </row>
    <row r="62" spans="1:9" x14ac:dyDescent="0.25">
      <c r="A62" s="512"/>
      <c r="B62" s="405" t="s">
        <v>916</v>
      </c>
      <c r="C62" s="158" t="s">
        <v>459</v>
      </c>
      <c r="D62" s="201"/>
      <c r="E62" s="201"/>
      <c r="F62" s="366"/>
      <c r="G62" s="366"/>
      <c r="H62" s="366"/>
      <c r="I62" s="363"/>
    </row>
    <row r="63" spans="1:9" x14ac:dyDescent="0.25">
      <c r="A63" s="512"/>
      <c r="B63" s="539"/>
      <c r="C63" s="142" t="s">
        <v>894</v>
      </c>
      <c r="D63" s="201"/>
      <c r="E63" s="201"/>
      <c r="F63" s="366"/>
      <c r="G63" s="366"/>
      <c r="H63" s="366"/>
      <c r="I63" s="363"/>
    </row>
    <row r="64" spans="1:9" x14ac:dyDescent="0.25">
      <c r="A64" s="512"/>
      <c r="B64" s="539"/>
      <c r="C64" s="159" t="s">
        <v>545</v>
      </c>
      <c r="D64" s="201"/>
      <c r="E64" s="201"/>
      <c r="F64" s="366"/>
      <c r="G64" s="366"/>
      <c r="H64" s="366"/>
      <c r="I64" s="363"/>
    </row>
    <row r="65" spans="1:9" x14ac:dyDescent="0.25">
      <c r="A65" s="512"/>
      <c r="B65" s="405" t="s">
        <v>917</v>
      </c>
      <c r="C65" s="158" t="s">
        <v>459</v>
      </c>
      <c r="D65" s="201"/>
      <c r="E65" s="201"/>
      <c r="F65" s="366"/>
      <c r="G65" s="366"/>
      <c r="H65" s="366"/>
      <c r="I65" s="363"/>
    </row>
    <row r="66" spans="1:9" x14ac:dyDescent="0.25">
      <c r="A66" s="512"/>
      <c r="B66" s="405"/>
      <c r="C66" s="142" t="s">
        <v>894</v>
      </c>
      <c r="D66" s="201"/>
      <c r="E66" s="201"/>
      <c r="F66" s="366"/>
      <c r="G66" s="366"/>
      <c r="H66" s="366"/>
      <c r="I66" s="363"/>
    </row>
    <row r="67" spans="1:9" x14ac:dyDescent="0.25">
      <c r="A67" s="512"/>
      <c r="B67" s="405"/>
      <c r="C67" s="159" t="s">
        <v>545</v>
      </c>
      <c r="D67" s="201"/>
      <c r="E67" s="201"/>
      <c r="F67" s="366"/>
      <c r="G67" s="366"/>
      <c r="H67" s="366"/>
      <c r="I67" s="363"/>
    </row>
    <row r="68" spans="1:9" x14ac:dyDescent="0.25">
      <c r="A68" s="512"/>
      <c r="B68" s="403" t="s">
        <v>918</v>
      </c>
      <c r="C68" s="158" t="s">
        <v>459</v>
      </c>
      <c r="D68" s="201"/>
      <c r="E68" s="201"/>
      <c r="F68" s="366"/>
      <c r="G68" s="366"/>
      <c r="H68" s="366"/>
      <c r="I68" s="363"/>
    </row>
    <row r="69" spans="1:9" x14ac:dyDescent="0.25">
      <c r="A69" s="512"/>
      <c r="B69" s="538"/>
      <c r="C69" s="142" t="s">
        <v>894</v>
      </c>
      <c r="D69" s="201"/>
      <c r="E69" s="201"/>
      <c r="F69" s="366"/>
      <c r="G69" s="366"/>
      <c r="H69" s="366"/>
      <c r="I69" s="363"/>
    </row>
    <row r="70" spans="1:9" x14ac:dyDescent="0.25">
      <c r="A70" s="512"/>
      <c r="B70" s="538"/>
      <c r="C70" s="159" t="s">
        <v>545</v>
      </c>
      <c r="D70" s="201"/>
      <c r="E70" s="201"/>
      <c r="F70" s="366"/>
      <c r="G70" s="366"/>
      <c r="H70" s="366"/>
      <c r="I70" s="363"/>
    </row>
    <row r="71" spans="1:9" x14ac:dyDescent="0.25">
      <c r="A71" s="512"/>
      <c r="B71" s="405" t="s">
        <v>919</v>
      </c>
      <c r="C71" s="158" t="s">
        <v>459</v>
      </c>
      <c r="D71" s="201"/>
      <c r="E71" s="201"/>
      <c r="F71" s="366"/>
      <c r="G71" s="366"/>
      <c r="H71" s="366"/>
      <c r="I71" s="363"/>
    </row>
    <row r="72" spans="1:9" x14ac:dyDescent="0.25">
      <c r="A72" s="512"/>
      <c r="B72" s="539"/>
      <c r="C72" s="142" t="s">
        <v>460</v>
      </c>
      <c r="D72" s="201"/>
      <c r="E72" s="201"/>
      <c r="F72" s="366"/>
      <c r="G72" s="366"/>
      <c r="H72" s="366"/>
      <c r="I72" s="363"/>
    </row>
    <row r="73" spans="1:9" x14ac:dyDescent="0.25">
      <c r="A73" s="512"/>
      <c r="B73" s="539"/>
      <c r="C73" s="159" t="s">
        <v>545</v>
      </c>
      <c r="D73" s="201"/>
      <c r="E73" s="201"/>
      <c r="F73" s="366"/>
      <c r="G73" s="366"/>
      <c r="H73" s="366"/>
      <c r="I73" s="363"/>
    </row>
    <row r="74" spans="1:9" x14ac:dyDescent="0.25">
      <c r="A74" s="512"/>
      <c r="B74" s="406" t="s">
        <v>920</v>
      </c>
      <c r="C74" s="158" t="s">
        <v>459</v>
      </c>
      <c r="D74" s="201"/>
      <c r="E74" s="201"/>
      <c r="F74" s="366"/>
      <c r="G74" s="366"/>
      <c r="H74" s="366"/>
      <c r="I74" s="363"/>
    </row>
    <row r="75" spans="1:9" x14ac:dyDescent="0.25">
      <c r="A75" s="512"/>
      <c r="B75" s="518"/>
      <c r="C75" s="142" t="s">
        <v>460</v>
      </c>
      <c r="D75" s="201"/>
      <c r="E75" s="201"/>
      <c r="F75" s="366"/>
      <c r="G75" s="366"/>
      <c r="H75" s="366"/>
      <c r="I75" s="363"/>
    </row>
    <row r="76" spans="1:9" x14ac:dyDescent="0.25">
      <c r="A76" s="512"/>
      <c r="B76" s="518"/>
      <c r="C76" s="159" t="s">
        <v>545</v>
      </c>
      <c r="D76" s="201"/>
      <c r="E76" s="201"/>
      <c r="F76" s="366"/>
      <c r="G76" s="366"/>
      <c r="H76" s="366"/>
      <c r="I76" s="363"/>
    </row>
    <row r="77" spans="1:9" x14ac:dyDescent="0.25">
      <c r="A77" s="512"/>
      <c r="B77" s="406" t="s">
        <v>921</v>
      </c>
      <c r="C77" s="158" t="s">
        <v>467</v>
      </c>
      <c r="D77" s="201"/>
      <c r="E77" s="201"/>
      <c r="F77" s="366"/>
      <c r="G77" s="366"/>
      <c r="H77" s="366"/>
      <c r="I77" s="363"/>
    </row>
    <row r="78" spans="1:9" x14ac:dyDescent="0.25">
      <c r="A78" s="512"/>
      <c r="B78" s="518"/>
      <c r="C78" s="142" t="s">
        <v>468</v>
      </c>
      <c r="D78" s="201"/>
      <c r="E78" s="201"/>
      <c r="F78" s="366"/>
      <c r="G78" s="366"/>
      <c r="H78" s="366"/>
      <c r="I78" s="363"/>
    </row>
    <row r="79" spans="1:9" x14ac:dyDescent="0.25">
      <c r="A79" s="512"/>
      <c r="B79" s="518"/>
      <c r="C79" s="159" t="s">
        <v>469</v>
      </c>
      <c r="D79" s="201"/>
      <c r="E79" s="201"/>
      <c r="F79" s="366"/>
      <c r="G79" s="366"/>
      <c r="H79" s="366"/>
      <c r="I79" s="363"/>
    </row>
    <row r="80" spans="1:9" x14ac:dyDescent="0.25">
      <c r="A80" s="512"/>
      <c r="B80" s="406" t="s">
        <v>922</v>
      </c>
      <c r="C80" s="158" t="s">
        <v>467</v>
      </c>
      <c r="D80" s="201"/>
      <c r="E80" s="201"/>
      <c r="F80" s="366"/>
      <c r="G80" s="366"/>
      <c r="H80" s="366"/>
      <c r="I80" s="363"/>
    </row>
    <row r="81" spans="1:9" x14ac:dyDescent="0.25">
      <c r="A81" s="512"/>
      <c r="B81" s="518"/>
      <c r="C81" s="142" t="s">
        <v>468</v>
      </c>
      <c r="D81" s="201"/>
      <c r="E81" s="201"/>
      <c r="F81" s="366"/>
      <c r="G81" s="366"/>
      <c r="H81" s="366"/>
      <c r="I81" s="363"/>
    </row>
    <row r="82" spans="1:9" x14ac:dyDescent="0.25">
      <c r="A82" s="512"/>
      <c r="B82" s="518"/>
      <c r="C82" s="159" t="s">
        <v>469</v>
      </c>
      <c r="D82" s="201"/>
      <c r="E82" s="201"/>
      <c r="F82" s="366"/>
      <c r="G82" s="366"/>
      <c r="H82" s="366"/>
      <c r="I82" s="363"/>
    </row>
    <row r="83" spans="1:9" x14ac:dyDescent="0.25">
      <c r="A83" s="512"/>
      <c r="B83" s="406" t="s">
        <v>923</v>
      </c>
      <c r="C83" s="158" t="s">
        <v>467</v>
      </c>
      <c r="D83" s="201"/>
      <c r="E83" s="201"/>
      <c r="F83" s="366"/>
      <c r="G83" s="366"/>
      <c r="H83" s="366"/>
      <c r="I83" s="363"/>
    </row>
    <row r="84" spans="1:9" x14ac:dyDescent="0.25">
      <c r="A84" s="512"/>
      <c r="B84" s="518"/>
      <c r="C84" s="142" t="s">
        <v>468</v>
      </c>
      <c r="D84" s="201"/>
      <c r="E84" s="201"/>
      <c r="F84" s="366"/>
      <c r="G84" s="366"/>
      <c r="H84" s="366"/>
      <c r="I84" s="363"/>
    </row>
    <row r="85" spans="1:9" x14ac:dyDescent="0.25">
      <c r="A85" s="512"/>
      <c r="B85" s="518"/>
      <c r="C85" s="159" t="s">
        <v>469</v>
      </c>
      <c r="D85" s="201"/>
      <c r="E85" s="201"/>
      <c r="F85" s="366"/>
      <c r="G85" s="366"/>
      <c r="H85" s="366"/>
      <c r="I85" s="363"/>
    </row>
    <row r="86" spans="1:9" x14ac:dyDescent="0.25">
      <c r="A86" s="512"/>
      <c r="B86" s="406" t="s">
        <v>924</v>
      </c>
      <c r="C86" s="158" t="s">
        <v>467</v>
      </c>
      <c r="D86" s="201"/>
      <c r="E86" s="201"/>
      <c r="F86" s="366"/>
      <c r="G86" s="366"/>
      <c r="H86" s="366"/>
      <c r="I86" s="363"/>
    </row>
    <row r="87" spans="1:9" x14ac:dyDescent="0.25">
      <c r="A87" s="512"/>
      <c r="B87" s="518"/>
      <c r="C87" s="142" t="s">
        <v>468</v>
      </c>
      <c r="D87" s="201"/>
      <c r="E87" s="201"/>
      <c r="F87" s="366"/>
      <c r="G87" s="366"/>
      <c r="H87" s="366"/>
      <c r="I87" s="363"/>
    </row>
    <row r="88" spans="1:9" x14ac:dyDescent="0.25">
      <c r="A88" s="512"/>
      <c r="B88" s="518"/>
      <c r="C88" s="159" t="s">
        <v>469</v>
      </c>
      <c r="D88" s="201"/>
      <c r="E88" s="201"/>
      <c r="F88" s="366"/>
      <c r="G88" s="366"/>
      <c r="H88" s="366"/>
      <c r="I88" s="363"/>
    </row>
    <row r="89" spans="1:9" x14ac:dyDescent="0.25">
      <c r="A89" s="512"/>
      <c r="B89" s="406" t="s">
        <v>925</v>
      </c>
      <c r="C89" s="158" t="s">
        <v>467</v>
      </c>
      <c r="D89" s="201"/>
      <c r="E89" s="201"/>
      <c r="F89" s="366"/>
      <c r="G89" s="366"/>
      <c r="H89" s="366"/>
      <c r="I89" s="363"/>
    </row>
    <row r="90" spans="1:9" x14ac:dyDescent="0.25">
      <c r="A90" s="512"/>
      <c r="B90" s="518"/>
      <c r="C90" s="142" t="s">
        <v>468</v>
      </c>
      <c r="D90" s="201"/>
      <c r="E90" s="201"/>
      <c r="F90" s="366"/>
      <c r="G90" s="366"/>
      <c r="H90" s="366"/>
      <c r="I90" s="363"/>
    </row>
    <row r="91" spans="1:9" ht="15.75" thickBot="1" x14ac:dyDescent="0.3">
      <c r="A91" s="513"/>
      <c r="B91" s="519"/>
      <c r="C91" s="144" t="s">
        <v>469</v>
      </c>
      <c r="D91" s="205"/>
      <c r="E91" s="205"/>
      <c r="F91" s="367"/>
      <c r="G91" s="367"/>
      <c r="H91" s="367"/>
      <c r="I91" s="364"/>
    </row>
    <row r="92" spans="1:9" ht="45" x14ac:dyDescent="0.25">
      <c r="A92" s="548">
        <v>8</v>
      </c>
      <c r="B92" s="162" t="s">
        <v>436</v>
      </c>
      <c r="C92" s="347" t="s">
        <v>445</v>
      </c>
      <c r="D92" s="135" t="s">
        <v>437</v>
      </c>
      <c r="E92" s="135" t="s">
        <v>438</v>
      </c>
      <c r="F92" s="329" t="s">
        <v>439</v>
      </c>
      <c r="G92" s="329" t="s">
        <v>440</v>
      </c>
      <c r="H92" s="329" t="s">
        <v>441</v>
      </c>
      <c r="I92" s="326" t="s">
        <v>442</v>
      </c>
    </row>
    <row r="93" spans="1:9" ht="63.75" customHeight="1" x14ac:dyDescent="0.25">
      <c r="A93" s="549"/>
      <c r="B93" s="157" t="s">
        <v>283</v>
      </c>
      <c r="C93" s="348"/>
      <c r="D93" s="137">
        <f>'Школьный климат'!D23</f>
        <v>0</v>
      </c>
      <c r="E93" s="212"/>
      <c r="F93" s="330"/>
      <c r="G93" s="330"/>
      <c r="H93" s="330"/>
      <c r="I93" s="327"/>
    </row>
    <row r="94" spans="1:9" ht="15.75" thickBot="1" x14ac:dyDescent="0.3">
      <c r="A94" s="550"/>
      <c r="B94" s="139" t="s">
        <v>444</v>
      </c>
      <c r="C94" s="349"/>
      <c r="D94" s="139" t="s">
        <v>446</v>
      </c>
      <c r="E94" s="139" t="s">
        <v>447</v>
      </c>
      <c r="F94" s="331"/>
      <c r="G94" s="331"/>
      <c r="H94" s="331"/>
      <c r="I94" s="328"/>
    </row>
    <row r="95" spans="1:9" ht="18.75" customHeight="1" x14ac:dyDescent="0.25">
      <c r="A95" s="511"/>
      <c r="B95" s="537" t="s">
        <v>926</v>
      </c>
      <c r="C95" s="140" t="s">
        <v>903</v>
      </c>
      <c r="D95" s="200"/>
      <c r="E95" s="200"/>
      <c r="F95" s="365"/>
      <c r="G95" s="365"/>
      <c r="H95" s="365"/>
      <c r="I95" s="362"/>
    </row>
    <row r="96" spans="1:9" ht="18.75" customHeight="1" x14ac:dyDescent="0.25">
      <c r="A96" s="512"/>
      <c r="B96" s="538"/>
      <c r="C96" s="142" t="s">
        <v>904</v>
      </c>
      <c r="D96" s="201"/>
      <c r="E96" s="201"/>
      <c r="F96" s="366"/>
      <c r="G96" s="366"/>
      <c r="H96" s="366"/>
      <c r="I96" s="363"/>
    </row>
    <row r="97" spans="1:9" ht="18.75" customHeight="1" thickBot="1" x14ac:dyDescent="0.3">
      <c r="A97" s="513"/>
      <c r="B97" s="585"/>
      <c r="C97" s="144" t="s">
        <v>905</v>
      </c>
      <c r="D97" s="205"/>
      <c r="E97" s="205"/>
      <c r="F97" s="367"/>
      <c r="G97" s="367"/>
      <c r="H97" s="367"/>
      <c r="I97" s="364"/>
    </row>
    <row r="98" spans="1:9" ht="45" x14ac:dyDescent="0.25">
      <c r="A98" s="548">
        <v>9</v>
      </c>
      <c r="B98" s="162" t="s">
        <v>436</v>
      </c>
      <c r="C98" s="347" t="s">
        <v>445</v>
      </c>
      <c r="D98" s="135" t="s">
        <v>437</v>
      </c>
      <c r="E98" s="135" t="s">
        <v>438</v>
      </c>
      <c r="F98" s="329" t="s">
        <v>439</v>
      </c>
      <c r="G98" s="329" t="s">
        <v>440</v>
      </c>
      <c r="H98" s="329" t="s">
        <v>441</v>
      </c>
      <c r="I98" s="326" t="s">
        <v>442</v>
      </c>
    </row>
    <row r="99" spans="1:9" ht="105.75" customHeight="1" x14ac:dyDescent="0.25">
      <c r="A99" s="549"/>
      <c r="B99" s="157" t="s">
        <v>927</v>
      </c>
      <c r="C99" s="348"/>
      <c r="D99" s="137">
        <f>'Школьный климат'!D26</f>
        <v>0</v>
      </c>
      <c r="E99" s="212"/>
      <c r="F99" s="330"/>
      <c r="G99" s="330"/>
      <c r="H99" s="330"/>
      <c r="I99" s="327"/>
    </row>
    <row r="100" spans="1:9" ht="15.75" thickBot="1" x14ac:dyDescent="0.3">
      <c r="A100" s="550"/>
      <c r="B100" s="139" t="s">
        <v>444</v>
      </c>
      <c r="C100" s="349"/>
      <c r="D100" s="139" t="s">
        <v>446</v>
      </c>
      <c r="E100" s="139" t="s">
        <v>447</v>
      </c>
      <c r="F100" s="331"/>
      <c r="G100" s="331"/>
      <c r="H100" s="331"/>
      <c r="I100" s="328"/>
    </row>
    <row r="101" spans="1:9" ht="18" customHeight="1" x14ac:dyDescent="0.25">
      <c r="A101" s="511"/>
      <c r="B101" s="537" t="s">
        <v>928</v>
      </c>
      <c r="C101" s="140" t="s">
        <v>467</v>
      </c>
      <c r="D101" s="200"/>
      <c r="E101" s="200"/>
      <c r="F101" s="365"/>
      <c r="G101" s="365"/>
      <c r="H101" s="365"/>
      <c r="I101" s="362"/>
    </row>
    <row r="102" spans="1:9" ht="18" customHeight="1" x14ac:dyDescent="0.25">
      <c r="A102" s="512"/>
      <c r="B102" s="538"/>
      <c r="C102" s="142" t="s">
        <v>468</v>
      </c>
      <c r="D102" s="201"/>
      <c r="E102" s="201"/>
      <c r="F102" s="366"/>
      <c r="G102" s="366"/>
      <c r="H102" s="366"/>
      <c r="I102" s="363"/>
    </row>
    <row r="103" spans="1:9" ht="18" customHeight="1" x14ac:dyDescent="0.25">
      <c r="A103" s="512"/>
      <c r="B103" s="538"/>
      <c r="C103" s="159" t="s">
        <v>469</v>
      </c>
      <c r="D103" s="201"/>
      <c r="E103" s="201"/>
      <c r="F103" s="366"/>
      <c r="G103" s="366"/>
      <c r="H103" s="366"/>
      <c r="I103" s="363"/>
    </row>
    <row r="104" spans="1:9" ht="21" customHeight="1" x14ac:dyDescent="0.25">
      <c r="A104" s="512"/>
      <c r="B104" s="405" t="s">
        <v>929</v>
      </c>
      <c r="C104" s="158" t="s">
        <v>467</v>
      </c>
      <c r="D104" s="201"/>
      <c r="E104" s="201"/>
      <c r="F104" s="366"/>
      <c r="G104" s="366"/>
      <c r="H104" s="366"/>
      <c r="I104" s="363"/>
    </row>
    <row r="105" spans="1:9" ht="21" customHeight="1" x14ac:dyDescent="0.25">
      <c r="A105" s="512"/>
      <c r="B105" s="539"/>
      <c r="C105" s="142" t="s">
        <v>468</v>
      </c>
      <c r="D105" s="201"/>
      <c r="E105" s="201"/>
      <c r="F105" s="366"/>
      <c r="G105" s="366"/>
      <c r="H105" s="366"/>
      <c r="I105" s="363"/>
    </row>
    <row r="106" spans="1:9" ht="21" customHeight="1" x14ac:dyDescent="0.25">
      <c r="A106" s="512"/>
      <c r="B106" s="539"/>
      <c r="C106" s="159" t="s">
        <v>469</v>
      </c>
      <c r="D106" s="201"/>
      <c r="E106" s="201"/>
      <c r="F106" s="366"/>
      <c r="G106" s="366"/>
      <c r="H106" s="366"/>
      <c r="I106" s="363"/>
    </row>
    <row r="107" spans="1:9" x14ac:dyDescent="0.25">
      <c r="A107" s="512"/>
      <c r="B107" s="405" t="s">
        <v>930</v>
      </c>
      <c r="C107" s="158" t="s">
        <v>459</v>
      </c>
      <c r="D107" s="201"/>
      <c r="E107" s="201"/>
      <c r="F107" s="366"/>
      <c r="G107" s="366"/>
      <c r="H107" s="366"/>
      <c r="I107" s="363"/>
    </row>
    <row r="108" spans="1:9" x14ac:dyDescent="0.25">
      <c r="A108" s="512"/>
      <c r="B108" s="405"/>
      <c r="C108" s="142" t="s">
        <v>460</v>
      </c>
      <c r="D108" s="201"/>
      <c r="E108" s="201"/>
      <c r="F108" s="366"/>
      <c r="G108" s="366"/>
      <c r="H108" s="366"/>
      <c r="I108" s="363"/>
    </row>
    <row r="109" spans="1:9" ht="15.75" thickBot="1" x14ac:dyDescent="0.3">
      <c r="A109" s="513"/>
      <c r="B109" s="536"/>
      <c r="C109" s="144" t="s">
        <v>545</v>
      </c>
      <c r="D109" s="205"/>
      <c r="E109" s="205"/>
      <c r="F109" s="367"/>
      <c r="G109" s="367"/>
      <c r="H109" s="367"/>
      <c r="I109" s="364"/>
    </row>
    <row r="110" spans="1:9" ht="45" x14ac:dyDescent="0.25">
      <c r="A110" s="548">
        <v>10</v>
      </c>
      <c r="B110" s="162" t="s">
        <v>436</v>
      </c>
      <c r="C110" s="347" t="s">
        <v>445</v>
      </c>
      <c r="D110" s="135" t="s">
        <v>437</v>
      </c>
      <c r="E110" s="135" t="s">
        <v>438</v>
      </c>
      <c r="F110" s="329" t="s">
        <v>439</v>
      </c>
      <c r="G110" s="329" t="s">
        <v>440</v>
      </c>
      <c r="H110" s="329" t="s">
        <v>441</v>
      </c>
      <c r="I110" s="326" t="s">
        <v>442</v>
      </c>
    </row>
    <row r="111" spans="1:9" ht="105.75" customHeight="1" x14ac:dyDescent="0.25">
      <c r="A111" s="549"/>
      <c r="B111" s="157" t="s">
        <v>286</v>
      </c>
      <c r="C111" s="348"/>
      <c r="D111" s="137">
        <f>'Школьный климат'!D29</f>
        <v>0</v>
      </c>
      <c r="E111" s="212"/>
      <c r="F111" s="330"/>
      <c r="G111" s="330"/>
      <c r="H111" s="330"/>
      <c r="I111" s="327"/>
    </row>
    <row r="112" spans="1:9" ht="15.75" thickBot="1" x14ac:dyDescent="0.3">
      <c r="A112" s="550"/>
      <c r="B112" s="139" t="s">
        <v>444</v>
      </c>
      <c r="C112" s="349"/>
      <c r="D112" s="139" t="s">
        <v>446</v>
      </c>
      <c r="E112" s="139" t="s">
        <v>447</v>
      </c>
      <c r="F112" s="331"/>
      <c r="G112" s="331"/>
      <c r="H112" s="331"/>
      <c r="I112" s="328"/>
    </row>
    <row r="113" spans="1:9" ht="17.25" customHeight="1" x14ac:dyDescent="0.25">
      <c r="A113" s="511"/>
      <c r="B113" s="537" t="s">
        <v>931</v>
      </c>
      <c r="C113" s="140" t="s">
        <v>903</v>
      </c>
      <c r="D113" s="200"/>
      <c r="E113" s="200"/>
      <c r="F113" s="365"/>
      <c r="G113" s="365"/>
      <c r="H113" s="365"/>
      <c r="I113" s="362"/>
    </row>
    <row r="114" spans="1:9" ht="17.25" customHeight="1" x14ac:dyDescent="0.25">
      <c r="A114" s="512"/>
      <c r="B114" s="538"/>
      <c r="C114" s="142" t="s">
        <v>904</v>
      </c>
      <c r="D114" s="201"/>
      <c r="E114" s="201"/>
      <c r="F114" s="366"/>
      <c r="G114" s="366"/>
      <c r="H114" s="366"/>
      <c r="I114" s="363"/>
    </row>
    <row r="115" spans="1:9" ht="17.25" customHeight="1" x14ac:dyDescent="0.25">
      <c r="A115" s="512"/>
      <c r="B115" s="538"/>
      <c r="C115" s="159" t="s">
        <v>905</v>
      </c>
      <c r="D115" s="201"/>
      <c r="E115" s="201"/>
      <c r="F115" s="366"/>
      <c r="G115" s="366"/>
      <c r="H115" s="366"/>
      <c r="I115" s="363"/>
    </row>
    <row r="116" spans="1:9" ht="21" customHeight="1" x14ac:dyDescent="0.25">
      <c r="A116" s="512"/>
      <c r="B116" s="405" t="s">
        <v>932</v>
      </c>
      <c r="C116" s="158" t="s">
        <v>459</v>
      </c>
      <c r="D116" s="201"/>
      <c r="E116" s="201"/>
      <c r="F116" s="366"/>
      <c r="G116" s="366"/>
      <c r="H116" s="366"/>
      <c r="I116" s="363"/>
    </row>
    <row r="117" spans="1:9" ht="21" customHeight="1" x14ac:dyDescent="0.25">
      <c r="A117" s="512"/>
      <c r="B117" s="539"/>
      <c r="C117" s="142" t="s">
        <v>460</v>
      </c>
      <c r="D117" s="201"/>
      <c r="E117" s="201"/>
      <c r="F117" s="366"/>
      <c r="G117" s="366"/>
      <c r="H117" s="366"/>
      <c r="I117" s="363"/>
    </row>
    <row r="118" spans="1:9" ht="21" customHeight="1" thickBot="1" x14ac:dyDescent="0.3">
      <c r="A118" s="513"/>
      <c r="B118" s="587"/>
      <c r="C118" s="144" t="s">
        <v>545</v>
      </c>
      <c r="D118" s="205"/>
      <c r="E118" s="205"/>
      <c r="F118" s="367"/>
      <c r="G118" s="367"/>
      <c r="H118" s="367"/>
      <c r="I118" s="364"/>
    </row>
    <row r="119" spans="1:9" ht="45" x14ac:dyDescent="0.25">
      <c r="A119" s="548">
        <v>11</v>
      </c>
      <c r="B119" s="162" t="s">
        <v>436</v>
      </c>
      <c r="C119" s="347" t="s">
        <v>445</v>
      </c>
      <c r="D119" s="135" t="s">
        <v>437</v>
      </c>
      <c r="E119" s="135" t="s">
        <v>438</v>
      </c>
      <c r="F119" s="329" t="s">
        <v>439</v>
      </c>
      <c r="G119" s="329" t="s">
        <v>440</v>
      </c>
      <c r="H119" s="329" t="s">
        <v>441</v>
      </c>
      <c r="I119" s="326" t="s">
        <v>442</v>
      </c>
    </row>
    <row r="120" spans="1:9" ht="60.75" customHeight="1" x14ac:dyDescent="0.25">
      <c r="A120" s="549"/>
      <c r="B120" s="157" t="s">
        <v>278</v>
      </c>
      <c r="C120" s="348"/>
      <c r="D120" s="137">
        <f>'Школьный климат'!D31</f>
        <v>0</v>
      </c>
      <c r="E120" s="212"/>
      <c r="F120" s="330"/>
      <c r="G120" s="330"/>
      <c r="H120" s="330"/>
      <c r="I120" s="327"/>
    </row>
    <row r="121" spans="1:9" ht="15.75" thickBot="1" x14ac:dyDescent="0.3">
      <c r="A121" s="550"/>
      <c r="B121" s="139" t="s">
        <v>444</v>
      </c>
      <c r="C121" s="349"/>
      <c r="D121" s="139" t="s">
        <v>446</v>
      </c>
      <c r="E121" s="139" t="s">
        <v>447</v>
      </c>
      <c r="F121" s="331"/>
      <c r="G121" s="331"/>
      <c r="H121" s="331"/>
      <c r="I121" s="328"/>
    </row>
    <row r="122" spans="1:9" ht="18.75" customHeight="1" x14ac:dyDescent="0.25">
      <c r="A122" s="511"/>
      <c r="B122" s="537" t="s">
        <v>933</v>
      </c>
      <c r="C122" s="140" t="s">
        <v>903</v>
      </c>
      <c r="D122" s="200"/>
      <c r="E122" s="200"/>
      <c r="F122" s="365"/>
      <c r="G122" s="365"/>
      <c r="H122" s="365"/>
      <c r="I122" s="362"/>
    </row>
    <row r="123" spans="1:9" ht="18.75" customHeight="1" x14ac:dyDescent="0.25">
      <c r="A123" s="512"/>
      <c r="B123" s="538"/>
      <c r="C123" s="142" t="s">
        <v>904</v>
      </c>
      <c r="D123" s="201"/>
      <c r="E123" s="201"/>
      <c r="F123" s="366"/>
      <c r="G123" s="366"/>
      <c r="H123" s="366"/>
      <c r="I123" s="363"/>
    </row>
    <row r="124" spans="1:9" ht="18.75" customHeight="1" x14ac:dyDescent="0.25">
      <c r="A124" s="512"/>
      <c r="B124" s="538"/>
      <c r="C124" s="159" t="s">
        <v>905</v>
      </c>
      <c r="D124" s="201"/>
      <c r="E124" s="201"/>
      <c r="F124" s="366"/>
      <c r="G124" s="366"/>
      <c r="H124" s="366"/>
      <c r="I124" s="363"/>
    </row>
    <row r="125" spans="1:9" ht="21" customHeight="1" x14ac:dyDescent="0.25">
      <c r="A125" s="512"/>
      <c r="B125" s="405" t="s">
        <v>934</v>
      </c>
      <c r="C125" s="158" t="s">
        <v>467</v>
      </c>
      <c r="D125" s="201"/>
      <c r="E125" s="201"/>
      <c r="F125" s="366"/>
      <c r="G125" s="366"/>
      <c r="H125" s="366"/>
      <c r="I125" s="363"/>
    </row>
    <row r="126" spans="1:9" ht="21" customHeight="1" x14ac:dyDescent="0.25">
      <c r="A126" s="512"/>
      <c r="B126" s="539"/>
      <c r="C126" s="142" t="s">
        <v>468</v>
      </c>
      <c r="D126" s="201"/>
      <c r="E126" s="201"/>
      <c r="F126" s="366"/>
      <c r="G126" s="366"/>
      <c r="H126" s="366"/>
      <c r="I126" s="363"/>
    </row>
    <row r="127" spans="1:9" ht="21" customHeight="1" x14ac:dyDescent="0.25">
      <c r="A127" s="512"/>
      <c r="B127" s="539"/>
      <c r="C127" s="159" t="s">
        <v>469</v>
      </c>
      <c r="D127" s="201"/>
      <c r="E127" s="201"/>
      <c r="F127" s="366"/>
      <c r="G127" s="366"/>
      <c r="H127" s="366"/>
      <c r="I127" s="363"/>
    </row>
    <row r="128" spans="1:9" x14ac:dyDescent="0.25">
      <c r="A128" s="512"/>
      <c r="B128" s="405" t="s">
        <v>935</v>
      </c>
      <c r="C128" s="158" t="s">
        <v>467</v>
      </c>
      <c r="D128" s="201"/>
      <c r="E128" s="201"/>
      <c r="F128" s="366"/>
      <c r="G128" s="366"/>
      <c r="H128" s="366"/>
      <c r="I128" s="363"/>
    </row>
    <row r="129" spans="1:9" x14ac:dyDescent="0.25">
      <c r="A129" s="512"/>
      <c r="B129" s="539"/>
      <c r="C129" s="142" t="s">
        <v>468</v>
      </c>
      <c r="D129" s="201"/>
      <c r="E129" s="201"/>
      <c r="F129" s="366"/>
      <c r="G129" s="366"/>
      <c r="H129" s="366"/>
      <c r="I129" s="363"/>
    </row>
    <row r="130" spans="1:9" x14ac:dyDescent="0.25">
      <c r="A130" s="512"/>
      <c r="B130" s="539"/>
      <c r="C130" s="159" t="s">
        <v>469</v>
      </c>
      <c r="D130" s="201"/>
      <c r="E130" s="201"/>
      <c r="F130" s="366"/>
      <c r="G130" s="366"/>
      <c r="H130" s="366"/>
      <c r="I130" s="363"/>
    </row>
    <row r="131" spans="1:9" x14ac:dyDescent="0.25">
      <c r="A131" s="512"/>
      <c r="B131" s="405" t="s">
        <v>936</v>
      </c>
      <c r="C131" s="158" t="s">
        <v>467</v>
      </c>
      <c r="D131" s="201"/>
      <c r="E131" s="201"/>
      <c r="F131" s="366"/>
      <c r="G131" s="366"/>
      <c r="H131" s="366"/>
      <c r="I131" s="363"/>
    </row>
    <row r="132" spans="1:9" x14ac:dyDescent="0.25">
      <c r="A132" s="512"/>
      <c r="B132" s="405"/>
      <c r="C132" s="142" t="s">
        <v>468</v>
      </c>
      <c r="D132" s="201"/>
      <c r="E132" s="201"/>
      <c r="F132" s="366"/>
      <c r="G132" s="366"/>
      <c r="H132" s="366"/>
      <c r="I132" s="363"/>
    </row>
    <row r="133" spans="1:9" x14ac:dyDescent="0.25">
      <c r="A133" s="512"/>
      <c r="B133" s="405"/>
      <c r="C133" s="159" t="s">
        <v>469</v>
      </c>
      <c r="D133" s="201"/>
      <c r="E133" s="201"/>
      <c r="F133" s="366"/>
      <c r="G133" s="366"/>
      <c r="H133" s="366"/>
      <c r="I133" s="363"/>
    </row>
    <row r="134" spans="1:9" x14ac:dyDescent="0.25">
      <c r="A134" s="512"/>
      <c r="B134" s="403" t="s">
        <v>937</v>
      </c>
      <c r="C134" s="158" t="s">
        <v>449</v>
      </c>
      <c r="D134" s="201"/>
      <c r="E134" s="201"/>
      <c r="F134" s="366"/>
      <c r="G134" s="366"/>
      <c r="H134" s="366"/>
      <c r="I134" s="363"/>
    </row>
    <row r="135" spans="1:9" x14ac:dyDescent="0.25">
      <c r="A135" s="512"/>
      <c r="B135" s="538"/>
      <c r="C135" s="142" t="s">
        <v>450</v>
      </c>
      <c r="D135" s="201"/>
      <c r="E135" s="201"/>
      <c r="F135" s="366"/>
      <c r="G135" s="366"/>
      <c r="H135" s="366"/>
      <c r="I135" s="363"/>
    </row>
    <row r="136" spans="1:9" ht="15.75" thickBot="1" x14ac:dyDescent="0.3">
      <c r="A136" s="513"/>
      <c r="B136" s="585"/>
      <c r="C136" s="144" t="s">
        <v>451</v>
      </c>
      <c r="D136" s="205"/>
      <c r="E136" s="205"/>
      <c r="F136" s="367"/>
      <c r="G136" s="367"/>
      <c r="H136" s="367"/>
      <c r="I136" s="364"/>
    </row>
    <row r="137" spans="1:9" ht="45" x14ac:dyDescent="0.25">
      <c r="A137" s="548">
        <v>12</v>
      </c>
      <c r="B137" s="162" t="s">
        <v>436</v>
      </c>
      <c r="C137" s="347" t="s">
        <v>445</v>
      </c>
      <c r="D137" s="135" t="s">
        <v>437</v>
      </c>
      <c r="E137" s="135" t="s">
        <v>438</v>
      </c>
      <c r="F137" s="329" t="s">
        <v>439</v>
      </c>
      <c r="G137" s="329" t="s">
        <v>440</v>
      </c>
      <c r="H137" s="329" t="s">
        <v>441</v>
      </c>
      <c r="I137" s="326" t="s">
        <v>442</v>
      </c>
    </row>
    <row r="138" spans="1:9" ht="62.25" customHeight="1" x14ac:dyDescent="0.25">
      <c r="A138" s="549"/>
      <c r="B138" s="157" t="s">
        <v>289</v>
      </c>
      <c r="C138" s="348"/>
      <c r="D138" s="137">
        <f>'Школьный климат'!D34</f>
        <v>0</v>
      </c>
      <c r="E138" s="212"/>
      <c r="F138" s="330"/>
      <c r="G138" s="330"/>
      <c r="H138" s="330"/>
      <c r="I138" s="327"/>
    </row>
    <row r="139" spans="1:9" ht="15.75" thickBot="1" x14ac:dyDescent="0.3">
      <c r="A139" s="550"/>
      <c r="B139" s="139" t="s">
        <v>444</v>
      </c>
      <c r="C139" s="349"/>
      <c r="D139" s="139" t="s">
        <v>446</v>
      </c>
      <c r="E139" s="139" t="s">
        <v>447</v>
      </c>
      <c r="F139" s="331"/>
      <c r="G139" s="331"/>
      <c r="H139" s="331"/>
      <c r="I139" s="328"/>
    </row>
    <row r="140" spans="1:9" ht="15.75" customHeight="1" x14ac:dyDescent="0.25">
      <c r="A140" s="511"/>
      <c r="B140" s="537" t="s">
        <v>938</v>
      </c>
      <c r="C140" s="140" t="s">
        <v>903</v>
      </c>
      <c r="D140" s="200"/>
      <c r="E140" s="200"/>
      <c r="F140" s="365"/>
      <c r="G140" s="365"/>
      <c r="H140" s="365"/>
      <c r="I140" s="362"/>
    </row>
    <row r="141" spans="1:9" ht="15.75" customHeight="1" x14ac:dyDescent="0.25">
      <c r="A141" s="512"/>
      <c r="B141" s="538"/>
      <c r="C141" s="142" t="s">
        <v>904</v>
      </c>
      <c r="D141" s="201"/>
      <c r="E141" s="201"/>
      <c r="F141" s="366"/>
      <c r="G141" s="366"/>
      <c r="H141" s="366"/>
      <c r="I141" s="363"/>
    </row>
    <row r="142" spans="1:9" ht="15.75" customHeight="1" x14ac:dyDescent="0.25">
      <c r="A142" s="512"/>
      <c r="B142" s="538"/>
      <c r="C142" s="159" t="s">
        <v>905</v>
      </c>
      <c r="D142" s="201"/>
      <c r="E142" s="201"/>
      <c r="F142" s="366"/>
      <c r="G142" s="366"/>
      <c r="H142" s="366"/>
      <c r="I142" s="363"/>
    </row>
    <row r="143" spans="1:9" ht="21" customHeight="1" x14ac:dyDescent="0.25">
      <c r="A143" s="512"/>
      <c r="B143" s="405" t="s">
        <v>939</v>
      </c>
      <c r="C143" s="158" t="s">
        <v>459</v>
      </c>
      <c r="D143" s="201"/>
      <c r="E143" s="201"/>
      <c r="F143" s="366"/>
      <c r="G143" s="366"/>
      <c r="H143" s="366"/>
      <c r="I143" s="363"/>
    </row>
    <row r="144" spans="1:9" ht="21" customHeight="1" x14ac:dyDescent="0.25">
      <c r="A144" s="512"/>
      <c r="B144" s="539"/>
      <c r="C144" s="142" t="s">
        <v>460</v>
      </c>
      <c r="D144" s="201"/>
      <c r="E144" s="201"/>
      <c r="F144" s="366"/>
      <c r="G144" s="366"/>
      <c r="H144" s="366"/>
      <c r="I144" s="363"/>
    </row>
    <row r="145" spans="1:9" ht="21" customHeight="1" x14ac:dyDescent="0.25">
      <c r="A145" s="512"/>
      <c r="B145" s="539"/>
      <c r="C145" s="159" t="s">
        <v>545</v>
      </c>
      <c r="D145" s="201"/>
      <c r="E145" s="201"/>
      <c r="F145" s="366"/>
      <c r="G145" s="366"/>
      <c r="H145" s="366"/>
      <c r="I145" s="363"/>
    </row>
    <row r="146" spans="1:9" x14ac:dyDescent="0.25">
      <c r="A146" s="512"/>
      <c r="B146" s="405" t="s">
        <v>940</v>
      </c>
      <c r="C146" s="158" t="s">
        <v>467</v>
      </c>
      <c r="D146" s="201"/>
      <c r="E146" s="201"/>
      <c r="F146" s="366"/>
      <c r="G146" s="366"/>
      <c r="H146" s="366"/>
      <c r="I146" s="363"/>
    </row>
    <row r="147" spans="1:9" x14ac:dyDescent="0.25">
      <c r="A147" s="512"/>
      <c r="B147" s="405"/>
      <c r="C147" s="142" t="s">
        <v>468</v>
      </c>
      <c r="D147" s="201"/>
      <c r="E147" s="201"/>
      <c r="F147" s="366"/>
      <c r="G147" s="366"/>
      <c r="H147" s="366"/>
      <c r="I147" s="363"/>
    </row>
    <row r="148" spans="1:9" x14ac:dyDescent="0.25">
      <c r="A148" s="512"/>
      <c r="B148" s="405"/>
      <c r="C148" s="159" t="s">
        <v>469</v>
      </c>
      <c r="D148" s="201"/>
      <c r="E148" s="201"/>
      <c r="F148" s="366"/>
      <c r="G148" s="366"/>
      <c r="H148" s="366"/>
      <c r="I148" s="363"/>
    </row>
    <row r="149" spans="1:9" x14ac:dyDescent="0.25">
      <c r="A149" s="512"/>
      <c r="B149" s="405" t="s">
        <v>941</v>
      </c>
      <c r="C149" s="158" t="s">
        <v>467</v>
      </c>
      <c r="D149" s="201"/>
      <c r="E149" s="201"/>
      <c r="F149" s="366"/>
      <c r="G149" s="366"/>
      <c r="H149" s="366"/>
      <c r="I149" s="363"/>
    </row>
    <row r="150" spans="1:9" x14ac:dyDescent="0.25">
      <c r="A150" s="512"/>
      <c r="B150" s="539"/>
      <c r="C150" s="142" t="s">
        <v>468</v>
      </c>
      <c r="D150" s="201"/>
      <c r="E150" s="201"/>
      <c r="F150" s="366"/>
      <c r="G150" s="366"/>
      <c r="H150" s="366"/>
      <c r="I150" s="363"/>
    </row>
    <row r="151" spans="1:9" x14ac:dyDescent="0.25">
      <c r="A151" s="512"/>
      <c r="B151" s="539"/>
      <c r="C151" s="159" t="s">
        <v>469</v>
      </c>
      <c r="D151" s="201"/>
      <c r="E151" s="201"/>
      <c r="F151" s="366"/>
      <c r="G151" s="366"/>
      <c r="H151" s="366"/>
      <c r="I151" s="363"/>
    </row>
    <row r="152" spans="1:9" x14ac:dyDescent="0.25">
      <c r="A152" s="512"/>
      <c r="B152" s="405" t="s">
        <v>942</v>
      </c>
      <c r="C152" s="158" t="s">
        <v>467</v>
      </c>
      <c r="D152" s="201"/>
      <c r="E152" s="201"/>
      <c r="F152" s="366"/>
      <c r="G152" s="366"/>
      <c r="H152" s="366"/>
      <c r="I152" s="363"/>
    </row>
    <row r="153" spans="1:9" x14ac:dyDescent="0.25">
      <c r="A153" s="512"/>
      <c r="B153" s="405"/>
      <c r="C153" s="142" t="s">
        <v>468</v>
      </c>
      <c r="D153" s="201"/>
      <c r="E153" s="201"/>
      <c r="F153" s="366"/>
      <c r="G153" s="366"/>
      <c r="H153" s="366"/>
      <c r="I153" s="363"/>
    </row>
    <row r="154" spans="1:9" x14ac:dyDescent="0.25">
      <c r="A154" s="512"/>
      <c r="B154" s="405"/>
      <c r="C154" s="159" t="s">
        <v>469</v>
      </c>
      <c r="D154" s="201"/>
      <c r="E154" s="201"/>
      <c r="F154" s="366"/>
      <c r="G154" s="366"/>
      <c r="H154" s="366"/>
      <c r="I154" s="363"/>
    </row>
    <row r="155" spans="1:9" x14ac:dyDescent="0.25">
      <c r="A155" s="512"/>
      <c r="B155" s="403" t="s">
        <v>943</v>
      </c>
      <c r="C155" s="158" t="s">
        <v>467</v>
      </c>
      <c r="D155" s="201"/>
      <c r="E155" s="201"/>
      <c r="F155" s="366"/>
      <c r="G155" s="366"/>
      <c r="H155" s="366"/>
      <c r="I155" s="363"/>
    </row>
    <row r="156" spans="1:9" x14ac:dyDescent="0.25">
      <c r="A156" s="512"/>
      <c r="B156" s="538"/>
      <c r="C156" s="142" t="s">
        <v>468</v>
      </c>
      <c r="D156" s="201"/>
      <c r="E156" s="201"/>
      <c r="F156" s="366"/>
      <c r="G156" s="366"/>
      <c r="H156" s="366"/>
      <c r="I156" s="363"/>
    </row>
    <row r="157" spans="1:9" x14ac:dyDescent="0.25">
      <c r="A157" s="512"/>
      <c r="B157" s="538"/>
      <c r="C157" s="159" t="s">
        <v>469</v>
      </c>
      <c r="D157" s="201"/>
      <c r="E157" s="201"/>
      <c r="F157" s="366"/>
      <c r="G157" s="366"/>
      <c r="H157" s="366"/>
      <c r="I157" s="363"/>
    </row>
    <row r="158" spans="1:9" x14ac:dyDescent="0.25">
      <c r="A158" s="512"/>
      <c r="B158" s="405" t="s">
        <v>944</v>
      </c>
      <c r="C158" s="158" t="s">
        <v>467</v>
      </c>
      <c r="D158" s="201"/>
      <c r="E158" s="201"/>
      <c r="F158" s="366"/>
      <c r="G158" s="366"/>
      <c r="H158" s="366"/>
      <c r="I158" s="363"/>
    </row>
    <row r="159" spans="1:9" x14ac:dyDescent="0.25">
      <c r="A159" s="512"/>
      <c r="B159" s="539"/>
      <c r="C159" s="142" t="s">
        <v>468</v>
      </c>
      <c r="D159" s="201"/>
      <c r="E159" s="201"/>
      <c r="F159" s="366"/>
      <c r="G159" s="366"/>
      <c r="H159" s="366"/>
      <c r="I159" s="363"/>
    </row>
    <row r="160" spans="1:9" x14ac:dyDescent="0.25">
      <c r="A160" s="512"/>
      <c r="B160" s="539"/>
      <c r="C160" s="159" t="s">
        <v>469</v>
      </c>
      <c r="D160" s="201"/>
      <c r="E160" s="201"/>
      <c r="F160" s="366"/>
      <c r="G160" s="366"/>
      <c r="H160" s="366"/>
      <c r="I160" s="363"/>
    </row>
    <row r="161" spans="1:9" x14ac:dyDescent="0.25">
      <c r="A161" s="512"/>
      <c r="B161" s="406" t="s">
        <v>945</v>
      </c>
      <c r="C161" s="158" t="s">
        <v>449</v>
      </c>
      <c r="D161" s="201"/>
      <c r="E161" s="201"/>
      <c r="F161" s="366"/>
      <c r="G161" s="366"/>
      <c r="H161" s="366"/>
      <c r="I161" s="363"/>
    </row>
    <row r="162" spans="1:9" x14ac:dyDescent="0.25">
      <c r="A162" s="512"/>
      <c r="B162" s="518"/>
      <c r="C162" s="142" t="s">
        <v>450</v>
      </c>
      <c r="D162" s="201"/>
      <c r="E162" s="201"/>
      <c r="F162" s="366"/>
      <c r="G162" s="366"/>
      <c r="H162" s="366"/>
      <c r="I162" s="363"/>
    </row>
    <row r="163" spans="1:9" x14ac:dyDescent="0.25">
      <c r="A163" s="512"/>
      <c r="B163" s="518"/>
      <c r="C163" s="159" t="s">
        <v>451</v>
      </c>
      <c r="D163" s="201"/>
      <c r="E163" s="201"/>
      <c r="F163" s="366"/>
      <c r="G163" s="366"/>
      <c r="H163" s="366"/>
      <c r="I163" s="363"/>
    </row>
    <row r="164" spans="1:9" x14ac:dyDescent="0.25">
      <c r="A164" s="512"/>
      <c r="B164" s="406" t="s">
        <v>946</v>
      </c>
      <c r="C164" s="158" t="s">
        <v>467</v>
      </c>
      <c r="D164" s="201"/>
      <c r="E164" s="201"/>
      <c r="F164" s="366"/>
      <c r="G164" s="366"/>
      <c r="H164" s="366"/>
      <c r="I164" s="363"/>
    </row>
    <row r="165" spans="1:9" x14ac:dyDescent="0.25">
      <c r="A165" s="512"/>
      <c r="B165" s="518"/>
      <c r="C165" s="142" t="s">
        <v>468</v>
      </c>
      <c r="D165" s="201"/>
      <c r="E165" s="201"/>
      <c r="F165" s="366"/>
      <c r="G165" s="366"/>
      <c r="H165" s="366"/>
      <c r="I165" s="363"/>
    </row>
    <row r="166" spans="1:9" x14ac:dyDescent="0.25">
      <c r="A166" s="512"/>
      <c r="B166" s="518"/>
      <c r="C166" s="159" t="s">
        <v>469</v>
      </c>
      <c r="D166" s="201"/>
      <c r="E166" s="201"/>
      <c r="F166" s="366"/>
      <c r="G166" s="366"/>
      <c r="H166" s="366"/>
      <c r="I166" s="363"/>
    </row>
    <row r="167" spans="1:9" x14ac:dyDescent="0.25">
      <c r="A167" s="512"/>
      <c r="B167" s="406" t="s">
        <v>947</v>
      </c>
      <c r="C167" s="158" t="s">
        <v>467</v>
      </c>
      <c r="D167" s="201"/>
      <c r="E167" s="201"/>
      <c r="F167" s="366"/>
      <c r="G167" s="366"/>
      <c r="H167" s="366"/>
      <c r="I167" s="363"/>
    </row>
    <row r="168" spans="1:9" x14ac:dyDescent="0.25">
      <c r="A168" s="512"/>
      <c r="B168" s="518"/>
      <c r="C168" s="142" t="s">
        <v>468</v>
      </c>
      <c r="D168" s="201"/>
      <c r="E168" s="201"/>
      <c r="F168" s="366"/>
      <c r="G168" s="366"/>
      <c r="H168" s="366"/>
      <c r="I168" s="363"/>
    </row>
    <row r="169" spans="1:9" x14ac:dyDescent="0.25">
      <c r="A169" s="512"/>
      <c r="B169" s="518"/>
      <c r="C169" s="159" t="s">
        <v>469</v>
      </c>
      <c r="D169" s="201"/>
      <c r="E169" s="201"/>
      <c r="F169" s="366"/>
      <c r="G169" s="366"/>
      <c r="H169" s="366"/>
      <c r="I169" s="363"/>
    </row>
    <row r="170" spans="1:9" x14ac:dyDescent="0.25">
      <c r="A170" s="512"/>
      <c r="B170" s="406" t="s">
        <v>937</v>
      </c>
      <c r="C170" s="158" t="s">
        <v>467</v>
      </c>
      <c r="D170" s="201"/>
      <c r="E170" s="201"/>
      <c r="F170" s="366"/>
      <c r="G170" s="366"/>
      <c r="H170" s="366"/>
      <c r="I170" s="363"/>
    </row>
    <row r="171" spans="1:9" x14ac:dyDescent="0.25">
      <c r="A171" s="512"/>
      <c r="B171" s="518"/>
      <c r="C171" s="142" t="s">
        <v>468</v>
      </c>
      <c r="D171" s="201"/>
      <c r="E171" s="201"/>
      <c r="F171" s="366"/>
      <c r="G171" s="366"/>
      <c r="H171" s="366"/>
      <c r="I171" s="363"/>
    </row>
    <row r="172" spans="1:9" ht="15.75" thickBot="1" x14ac:dyDescent="0.3">
      <c r="A172" s="513"/>
      <c r="B172" s="519"/>
      <c r="C172" s="144" t="s">
        <v>469</v>
      </c>
      <c r="D172" s="205"/>
      <c r="E172" s="205"/>
      <c r="F172" s="367"/>
      <c r="G172" s="367"/>
      <c r="H172" s="367"/>
      <c r="I172" s="364"/>
    </row>
  </sheetData>
  <sheetProtection algorithmName="SHA-512" hashValue="m2laoLgXfgAa441ESQWwofsyXyCHcfOdUA1OtE72DdnVkdxGVbL7pZivhhib6JStCQjDU7wCQQMZ66zN3nEYng==" saltValue="t5KHXHT7WbzVdeBW8ArMQQ==" spinCount="100000" sheet="1" objects="1" scenarios="1"/>
  <mergeCells count="311">
    <mergeCell ref="G170:G172"/>
    <mergeCell ref="H170:H172"/>
    <mergeCell ref="I170:I172"/>
    <mergeCell ref="C2:C4"/>
    <mergeCell ref="C8:C10"/>
    <mergeCell ref="C17:C19"/>
    <mergeCell ref="C29:C31"/>
    <mergeCell ref="B164:B166"/>
    <mergeCell ref="F164:F166"/>
    <mergeCell ref="G164:G166"/>
    <mergeCell ref="H164:H166"/>
    <mergeCell ref="I164:I166"/>
    <mergeCell ref="B167:B169"/>
    <mergeCell ref="C137:C139"/>
    <mergeCell ref="C41:C43"/>
    <mergeCell ref="C50:C52"/>
    <mergeCell ref="C92:C94"/>
    <mergeCell ref="C98:C100"/>
    <mergeCell ref="C110:C112"/>
    <mergeCell ref="C119:C121"/>
    <mergeCell ref="B170:B172"/>
    <mergeCell ref="F170:F172"/>
    <mergeCell ref="B155:B157"/>
    <mergeCell ref="F155:F157"/>
    <mergeCell ref="G155:G157"/>
    <mergeCell ref="H155:H157"/>
    <mergeCell ref="I155:I157"/>
    <mergeCell ref="F167:F169"/>
    <mergeCell ref="G167:G169"/>
    <mergeCell ref="H167:H169"/>
    <mergeCell ref="I167:I169"/>
    <mergeCell ref="B158:B160"/>
    <mergeCell ref="F158:F160"/>
    <mergeCell ref="G158:G160"/>
    <mergeCell ref="H158:H160"/>
    <mergeCell ref="I158:I160"/>
    <mergeCell ref="B161:B163"/>
    <mergeCell ref="F161:F163"/>
    <mergeCell ref="G161:G163"/>
    <mergeCell ref="H161:H163"/>
    <mergeCell ref="I161:I163"/>
    <mergeCell ref="F149:F151"/>
    <mergeCell ref="G149:G151"/>
    <mergeCell ref="H149:H151"/>
    <mergeCell ref="I149:I151"/>
    <mergeCell ref="B152:B154"/>
    <mergeCell ref="F152:F154"/>
    <mergeCell ref="G152:G154"/>
    <mergeCell ref="H152:H154"/>
    <mergeCell ref="I152:I154"/>
    <mergeCell ref="H134:H136"/>
    <mergeCell ref="I134:I136"/>
    <mergeCell ref="I140:I142"/>
    <mergeCell ref="B143:B145"/>
    <mergeCell ref="F143:F145"/>
    <mergeCell ref="G143:G145"/>
    <mergeCell ref="H143:H145"/>
    <mergeCell ref="I143:I145"/>
    <mergeCell ref="A137:A139"/>
    <mergeCell ref="F137:F139"/>
    <mergeCell ref="G137:G139"/>
    <mergeCell ref="H137:H139"/>
    <mergeCell ref="I137:I139"/>
    <mergeCell ref="A140:A172"/>
    <mergeCell ref="B140:B142"/>
    <mergeCell ref="F140:F142"/>
    <mergeCell ref="G140:G142"/>
    <mergeCell ref="H140:H142"/>
    <mergeCell ref="B146:B148"/>
    <mergeCell ref="F146:F148"/>
    <mergeCell ref="G146:G148"/>
    <mergeCell ref="H146:H148"/>
    <mergeCell ref="I146:I148"/>
    <mergeCell ref="B149:B151"/>
    <mergeCell ref="I125:I127"/>
    <mergeCell ref="B128:B130"/>
    <mergeCell ref="F128:F130"/>
    <mergeCell ref="G128:G130"/>
    <mergeCell ref="H128:H130"/>
    <mergeCell ref="I128:I130"/>
    <mergeCell ref="A122:A136"/>
    <mergeCell ref="B122:B124"/>
    <mergeCell ref="F122:F124"/>
    <mergeCell ref="G122:G124"/>
    <mergeCell ref="H122:H124"/>
    <mergeCell ref="I122:I124"/>
    <mergeCell ref="B125:B127"/>
    <mergeCell ref="F125:F127"/>
    <mergeCell ref="G125:G127"/>
    <mergeCell ref="H125:H127"/>
    <mergeCell ref="B131:B133"/>
    <mergeCell ref="F131:F133"/>
    <mergeCell ref="G131:G133"/>
    <mergeCell ref="H131:H133"/>
    <mergeCell ref="I131:I133"/>
    <mergeCell ref="B134:B136"/>
    <mergeCell ref="F134:F136"/>
    <mergeCell ref="G134:G136"/>
    <mergeCell ref="A110:A112"/>
    <mergeCell ref="F110:F112"/>
    <mergeCell ref="G110:G112"/>
    <mergeCell ref="H110:H112"/>
    <mergeCell ref="I110:I112"/>
    <mergeCell ref="I116:I118"/>
    <mergeCell ref="A119:A121"/>
    <mergeCell ref="F119:F121"/>
    <mergeCell ref="G119:G121"/>
    <mergeCell ref="H119:H121"/>
    <mergeCell ref="I119:I121"/>
    <mergeCell ref="A113:A118"/>
    <mergeCell ref="B113:B115"/>
    <mergeCell ref="F113:F115"/>
    <mergeCell ref="G113:G115"/>
    <mergeCell ref="H113:H115"/>
    <mergeCell ref="I113:I115"/>
    <mergeCell ref="B116:B118"/>
    <mergeCell ref="F116:F118"/>
    <mergeCell ref="G116:G118"/>
    <mergeCell ref="H116:H118"/>
    <mergeCell ref="I101:I103"/>
    <mergeCell ref="B104:B106"/>
    <mergeCell ref="F104:F106"/>
    <mergeCell ref="G104:G106"/>
    <mergeCell ref="H104:H106"/>
    <mergeCell ref="I104:I106"/>
    <mergeCell ref="A98:A100"/>
    <mergeCell ref="F98:F100"/>
    <mergeCell ref="G98:G100"/>
    <mergeCell ref="H98:H100"/>
    <mergeCell ref="I98:I100"/>
    <mergeCell ref="A101:A109"/>
    <mergeCell ref="B101:B103"/>
    <mergeCell ref="F101:F103"/>
    <mergeCell ref="G101:G103"/>
    <mergeCell ref="H101:H103"/>
    <mergeCell ref="B107:B109"/>
    <mergeCell ref="F107:F109"/>
    <mergeCell ref="G107:G109"/>
    <mergeCell ref="H107:H109"/>
    <mergeCell ref="I107:I109"/>
    <mergeCell ref="A95:A97"/>
    <mergeCell ref="B95:B97"/>
    <mergeCell ref="F95:F97"/>
    <mergeCell ref="G95:G97"/>
    <mergeCell ref="H95:H97"/>
    <mergeCell ref="I95:I97"/>
    <mergeCell ref="B89:B91"/>
    <mergeCell ref="F89:F91"/>
    <mergeCell ref="G89:G91"/>
    <mergeCell ref="H89:H91"/>
    <mergeCell ref="I89:I91"/>
    <mergeCell ref="A92:A94"/>
    <mergeCell ref="F92:F94"/>
    <mergeCell ref="G92:G94"/>
    <mergeCell ref="H92:H94"/>
    <mergeCell ref="I92:I94"/>
    <mergeCell ref="B83:B85"/>
    <mergeCell ref="F83:F85"/>
    <mergeCell ref="G83:G85"/>
    <mergeCell ref="H83:H85"/>
    <mergeCell ref="I83:I85"/>
    <mergeCell ref="B86:B88"/>
    <mergeCell ref="F86:F88"/>
    <mergeCell ref="G86:G88"/>
    <mergeCell ref="H86:H88"/>
    <mergeCell ref="I86:I88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B71:B73"/>
    <mergeCell ref="F71:F73"/>
    <mergeCell ref="G71:G73"/>
    <mergeCell ref="H71:H73"/>
    <mergeCell ref="I71:I73"/>
    <mergeCell ref="B74:B76"/>
    <mergeCell ref="F74:F76"/>
    <mergeCell ref="G74:G76"/>
    <mergeCell ref="H74:H76"/>
    <mergeCell ref="I74:I76"/>
    <mergeCell ref="H62:H64"/>
    <mergeCell ref="I62:I64"/>
    <mergeCell ref="B65:B67"/>
    <mergeCell ref="F65:F67"/>
    <mergeCell ref="G65:G67"/>
    <mergeCell ref="H65:H67"/>
    <mergeCell ref="I65:I67"/>
    <mergeCell ref="B68:B70"/>
    <mergeCell ref="F68:F70"/>
    <mergeCell ref="G68:G70"/>
    <mergeCell ref="H68:H70"/>
    <mergeCell ref="I68:I70"/>
    <mergeCell ref="I53:I55"/>
    <mergeCell ref="B56:B58"/>
    <mergeCell ref="F56:F58"/>
    <mergeCell ref="G56:G58"/>
    <mergeCell ref="H56:H58"/>
    <mergeCell ref="I56:I58"/>
    <mergeCell ref="A50:A52"/>
    <mergeCell ref="F50:F52"/>
    <mergeCell ref="G50:G52"/>
    <mergeCell ref="H50:H52"/>
    <mergeCell ref="I50:I52"/>
    <mergeCell ref="A53:A91"/>
    <mergeCell ref="B53:B55"/>
    <mergeCell ref="F53:F55"/>
    <mergeCell ref="G53:G55"/>
    <mergeCell ref="H53:H55"/>
    <mergeCell ref="B59:B61"/>
    <mergeCell ref="F59:F61"/>
    <mergeCell ref="G59:G61"/>
    <mergeCell ref="H59:H61"/>
    <mergeCell ref="I59:I61"/>
    <mergeCell ref="B62:B64"/>
    <mergeCell ref="F62:F64"/>
    <mergeCell ref="G62:G64"/>
    <mergeCell ref="I44:I46"/>
    <mergeCell ref="B47:B49"/>
    <mergeCell ref="F47:F49"/>
    <mergeCell ref="G47:G49"/>
    <mergeCell ref="H47:H49"/>
    <mergeCell ref="I47:I49"/>
    <mergeCell ref="A41:A43"/>
    <mergeCell ref="F41:F43"/>
    <mergeCell ref="G41:G43"/>
    <mergeCell ref="H41:H43"/>
    <mergeCell ref="I41:I43"/>
    <mergeCell ref="A44:A49"/>
    <mergeCell ref="B44:B46"/>
    <mergeCell ref="F44:F46"/>
    <mergeCell ref="G44:G46"/>
    <mergeCell ref="H44:H46"/>
    <mergeCell ref="A38:A40"/>
    <mergeCell ref="B38:B40"/>
    <mergeCell ref="F38:F40"/>
    <mergeCell ref="G38:G40"/>
    <mergeCell ref="H38:H40"/>
    <mergeCell ref="I38:I40"/>
    <mergeCell ref="A35:A37"/>
    <mergeCell ref="F35:F37"/>
    <mergeCell ref="G35:G37"/>
    <mergeCell ref="H35:H37"/>
    <mergeCell ref="I35:I37"/>
    <mergeCell ref="C35:C37"/>
    <mergeCell ref="A32:A34"/>
    <mergeCell ref="B32:B34"/>
    <mergeCell ref="F32:F34"/>
    <mergeCell ref="G32:G34"/>
    <mergeCell ref="H32:H34"/>
    <mergeCell ref="I32:I34"/>
    <mergeCell ref="B26:B28"/>
    <mergeCell ref="F26:F28"/>
    <mergeCell ref="G26:G28"/>
    <mergeCell ref="H26:H28"/>
    <mergeCell ref="I26:I28"/>
    <mergeCell ref="A29:A31"/>
    <mergeCell ref="F29:F31"/>
    <mergeCell ref="G29:G31"/>
    <mergeCell ref="H29:H31"/>
    <mergeCell ref="I29:I31"/>
    <mergeCell ref="I20:I22"/>
    <mergeCell ref="B23:B25"/>
    <mergeCell ref="F23:F25"/>
    <mergeCell ref="G23:G25"/>
    <mergeCell ref="H23:H25"/>
    <mergeCell ref="I23:I25"/>
    <mergeCell ref="A17:A19"/>
    <mergeCell ref="F17:F19"/>
    <mergeCell ref="G17:G19"/>
    <mergeCell ref="H17:H19"/>
    <mergeCell ref="I17:I19"/>
    <mergeCell ref="A20:A28"/>
    <mergeCell ref="B20:B22"/>
    <mergeCell ref="F20:F22"/>
    <mergeCell ref="G20:G22"/>
    <mergeCell ref="H20:H22"/>
    <mergeCell ref="I11:I13"/>
    <mergeCell ref="B14:B16"/>
    <mergeCell ref="F14:F16"/>
    <mergeCell ref="G14:G16"/>
    <mergeCell ref="H14:H16"/>
    <mergeCell ref="I14:I16"/>
    <mergeCell ref="A8:A10"/>
    <mergeCell ref="F8:F10"/>
    <mergeCell ref="G8:G10"/>
    <mergeCell ref="H8:H10"/>
    <mergeCell ref="I8:I10"/>
    <mergeCell ref="A11:A16"/>
    <mergeCell ref="B11:B13"/>
    <mergeCell ref="F11:F13"/>
    <mergeCell ref="G11:G13"/>
    <mergeCell ref="H11:H13"/>
    <mergeCell ref="L4:W4"/>
    <mergeCell ref="A5:A7"/>
    <mergeCell ref="B5:B7"/>
    <mergeCell ref="F5:F7"/>
    <mergeCell ref="G5:G7"/>
    <mergeCell ref="H5:H7"/>
    <mergeCell ref="I5:I7"/>
    <mergeCell ref="B1:F1"/>
    <mergeCell ref="A2:A4"/>
    <mergeCell ref="F2:F4"/>
    <mergeCell ref="G2:G4"/>
    <mergeCell ref="H2:H4"/>
    <mergeCell ref="I2:I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 tint="-0.249977111117893"/>
  </sheetPr>
  <dimension ref="A1:F26"/>
  <sheetViews>
    <sheetView topLeftCell="A13" workbookViewId="0">
      <selection activeCell="D1" sqref="D1:D25"/>
    </sheetView>
  </sheetViews>
  <sheetFormatPr defaultRowHeight="15" x14ac:dyDescent="0.25"/>
  <cols>
    <col min="1" max="1" width="76.42578125" customWidth="1"/>
    <col min="2" max="2" width="71.5703125" customWidth="1"/>
    <col min="3" max="3" width="15.5703125" customWidth="1"/>
    <col min="4" max="4" width="17.85546875" customWidth="1"/>
    <col min="6" max="6" width="66" customWidth="1"/>
  </cols>
  <sheetData>
    <row r="1" spans="1:6" ht="21" customHeight="1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20.25" x14ac:dyDescent="0.25">
      <c r="A2" s="503" t="s">
        <v>293</v>
      </c>
      <c r="B2" s="504"/>
      <c r="C2" s="505"/>
      <c r="D2" s="266"/>
      <c r="F2" s="25"/>
    </row>
    <row r="3" spans="1:6" ht="26.25" customHeight="1" thickBot="1" x14ac:dyDescent="0.3">
      <c r="A3" s="579" t="s">
        <v>345</v>
      </c>
      <c r="B3" s="580"/>
      <c r="C3" s="581"/>
      <c r="D3" s="266"/>
      <c r="F3" s="25"/>
    </row>
    <row r="4" spans="1:6" ht="29.25" thickBot="1" x14ac:dyDescent="0.3">
      <c r="A4" s="79" t="s">
        <v>0</v>
      </c>
      <c r="B4" s="80" t="s">
        <v>1</v>
      </c>
      <c r="C4" s="81" t="s">
        <v>2</v>
      </c>
      <c r="D4" s="266"/>
      <c r="F4" s="25"/>
    </row>
    <row r="5" spans="1:6" x14ac:dyDescent="0.25">
      <c r="A5" s="298" t="s">
        <v>295</v>
      </c>
      <c r="B5" s="3" t="s">
        <v>29</v>
      </c>
      <c r="C5" s="8">
        <v>0</v>
      </c>
      <c r="D5" s="588"/>
      <c r="F5" s="25"/>
    </row>
    <row r="6" spans="1:6" ht="45.75" customHeight="1" thickBot="1" x14ac:dyDescent="0.3">
      <c r="A6" s="482"/>
      <c r="B6" s="7" t="s">
        <v>30</v>
      </c>
      <c r="C6" s="9">
        <v>1</v>
      </c>
      <c r="D6" s="589"/>
      <c r="F6" s="25"/>
    </row>
    <row r="7" spans="1:6" ht="22.5" x14ac:dyDescent="0.25">
      <c r="A7" s="298" t="s">
        <v>296</v>
      </c>
      <c r="B7" s="3" t="s">
        <v>29</v>
      </c>
      <c r="C7" s="8">
        <v>0</v>
      </c>
      <c r="D7" s="588"/>
      <c r="F7" s="26" t="s">
        <v>422</v>
      </c>
    </row>
    <row r="8" spans="1:6" ht="15.75" thickBot="1" x14ac:dyDescent="0.3">
      <c r="A8" s="482"/>
      <c r="B8" s="7" t="s">
        <v>30</v>
      </c>
      <c r="C8" s="9">
        <v>1</v>
      </c>
      <c r="D8" s="589"/>
      <c r="F8" s="25"/>
    </row>
    <row r="9" spans="1:6" x14ac:dyDescent="0.25">
      <c r="A9" s="298" t="s">
        <v>297</v>
      </c>
      <c r="B9" s="3" t="s">
        <v>29</v>
      </c>
      <c r="C9" s="8">
        <v>0</v>
      </c>
      <c r="D9" s="588"/>
      <c r="F9" s="25"/>
    </row>
    <row r="10" spans="1:6" ht="30" customHeight="1" thickBot="1" x14ac:dyDescent="0.3">
      <c r="A10" s="481"/>
      <c r="B10" s="5" t="s">
        <v>30</v>
      </c>
      <c r="C10" s="11">
        <v>1</v>
      </c>
      <c r="D10" s="589"/>
      <c r="F10" s="25"/>
    </row>
    <row r="11" spans="1:6" x14ac:dyDescent="0.25">
      <c r="A11" s="543" t="s">
        <v>1290</v>
      </c>
      <c r="B11" s="38" t="s">
        <v>294</v>
      </c>
      <c r="C11" s="39">
        <v>0</v>
      </c>
      <c r="D11" s="588"/>
      <c r="F11" s="26" t="s">
        <v>419</v>
      </c>
    </row>
    <row r="12" spans="1:6" ht="30" x14ac:dyDescent="0.25">
      <c r="A12" s="480"/>
      <c r="B12" s="2" t="s">
        <v>298</v>
      </c>
      <c r="C12" s="10">
        <v>1</v>
      </c>
      <c r="D12" s="590"/>
      <c r="F12" s="25"/>
    </row>
    <row r="13" spans="1:6" ht="30" x14ac:dyDescent="0.25">
      <c r="A13" s="480"/>
      <c r="B13" s="2" t="s">
        <v>299</v>
      </c>
      <c r="C13" s="10">
        <v>2</v>
      </c>
      <c r="D13" s="590"/>
      <c r="F13" s="25"/>
    </row>
    <row r="14" spans="1:6" ht="30.75" thickBot="1" x14ac:dyDescent="0.3">
      <c r="A14" s="480"/>
      <c r="B14" s="2" t="s">
        <v>1274</v>
      </c>
      <c r="C14" s="10">
        <v>3</v>
      </c>
      <c r="D14" s="589"/>
      <c r="F14" s="25"/>
    </row>
    <row r="15" spans="1:6" ht="20.25" customHeight="1" x14ac:dyDescent="0.25">
      <c r="A15" s="506" t="s">
        <v>1289</v>
      </c>
      <c r="B15" s="3" t="s">
        <v>300</v>
      </c>
      <c r="C15" s="8">
        <v>0</v>
      </c>
      <c r="D15" s="588"/>
      <c r="F15" s="26" t="s">
        <v>423</v>
      </c>
    </row>
    <row r="16" spans="1:6" ht="30" x14ac:dyDescent="0.25">
      <c r="A16" s="507"/>
      <c r="B16" s="2" t="s">
        <v>311</v>
      </c>
      <c r="C16" s="10">
        <v>1</v>
      </c>
      <c r="D16" s="590"/>
      <c r="F16" s="25"/>
    </row>
    <row r="17" spans="1:6" ht="30" x14ac:dyDescent="0.25">
      <c r="A17" s="507"/>
      <c r="B17" s="2" t="s">
        <v>312</v>
      </c>
      <c r="C17" s="10">
        <v>2</v>
      </c>
      <c r="D17" s="590"/>
      <c r="F17" s="25"/>
    </row>
    <row r="18" spans="1:6" ht="45.75" thickBot="1" x14ac:dyDescent="0.3">
      <c r="A18" s="507"/>
      <c r="B18" s="7" t="s">
        <v>313</v>
      </c>
      <c r="C18" s="9">
        <v>3</v>
      </c>
      <c r="D18" s="589"/>
      <c r="F18" s="25"/>
    </row>
    <row r="19" spans="1:6" ht="33.75" x14ac:dyDescent="0.25">
      <c r="A19" s="298" t="s">
        <v>315</v>
      </c>
      <c r="B19" s="3" t="s">
        <v>301</v>
      </c>
      <c r="C19" s="8">
        <v>0</v>
      </c>
      <c r="D19" s="588"/>
      <c r="F19" s="26" t="s">
        <v>362</v>
      </c>
    </row>
    <row r="20" spans="1:6" ht="56.25" x14ac:dyDescent="0.25">
      <c r="A20" s="480"/>
      <c r="B20" s="2" t="s">
        <v>302</v>
      </c>
      <c r="C20" s="10">
        <v>1</v>
      </c>
      <c r="D20" s="590"/>
      <c r="F20" s="26" t="s">
        <v>420</v>
      </c>
    </row>
    <row r="21" spans="1:6" ht="22.5" x14ac:dyDescent="0.25">
      <c r="A21" s="480"/>
      <c r="B21" s="2" t="s">
        <v>303</v>
      </c>
      <c r="C21" s="10">
        <v>2</v>
      </c>
      <c r="D21" s="590"/>
      <c r="F21" s="26" t="s">
        <v>425</v>
      </c>
    </row>
    <row r="22" spans="1:6" ht="75.75" thickBot="1" x14ac:dyDescent="0.3">
      <c r="A22" s="481"/>
      <c r="B22" s="5" t="s">
        <v>314</v>
      </c>
      <c r="C22" s="11">
        <v>3</v>
      </c>
      <c r="D22" s="589"/>
      <c r="F22" s="25"/>
    </row>
    <row r="23" spans="1:6" x14ac:dyDescent="0.25">
      <c r="A23" s="543" t="s">
        <v>306</v>
      </c>
      <c r="B23" s="38" t="s">
        <v>54</v>
      </c>
      <c r="C23" s="39">
        <v>0</v>
      </c>
      <c r="D23" s="588"/>
      <c r="F23" s="26" t="s">
        <v>421</v>
      </c>
    </row>
    <row r="24" spans="1:6" ht="30" x14ac:dyDescent="0.25">
      <c r="A24" s="480"/>
      <c r="B24" s="2" t="s">
        <v>307</v>
      </c>
      <c r="C24" s="10">
        <v>1</v>
      </c>
      <c r="D24" s="590"/>
      <c r="F24" s="25"/>
    </row>
    <row r="25" spans="1:6" ht="30.75" thickBot="1" x14ac:dyDescent="0.3">
      <c r="A25" s="482"/>
      <c r="B25" s="7" t="s">
        <v>308</v>
      </c>
      <c r="C25" s="9">
        <v>2</v>
      </c>
      <c r="D25" s="589"/>
      <c r="F25" s="25"/>
    </row>
    <row r="26" spans="1:6" ht="15.75" thickBot="1" x14ac:dyDescent="0.3">
      <c r="A26" s="77"/>
      <c r="B26" s="62" t="s">
        <v>23</v>
      </c>
      <c r="C26" s="83">
        <f>C6+C8+C10+C14+C18+C22+C25</f>
        <v>14</v>
      </c>
      <c r="D26" s="83">
        <f>IF(OR(D5=0,D7=0,D9=0,D11=0,D15=0,),0,SUM(D5:D23))</f>
        <v>0</v>
      </c>
      <c r="F26" s="25"/>
    </row>
  </sheetData>
  <sheetProtection algorithmName="SHA-512" hashValue="uQJ15Bu4VTocBAJm4ZVSF1jrNXQwyqrMXkyuNaWK4DVWKt0aA2UpC1HlyzusGCaCHGIoyxxf1Q3Yi9snPuRvmw==" saltValue="jjnjXyHfWHq6ABVWHZ9HwA==" spinCount="100000" sheet="1" objects="1" scenarios="1"/>
  <protectedRanges>
    <protectedRange sqref="D1:D25" name="Диапазон1"/>
  </protectedRanges>
  <mergeCells count="18">
    <mergeCell ref="D23:D25"/>
    <mergeCell ref="D7:D8"/>
    <mergeCell ref="D9:D10"/>
    <mergeCell ref="D11:D14"/>
    <mergeCell ref="D15:D18"/>
    <mergeCell ref="D19:D22"/>
    <mergeCell ref="A1:C1"/>
    <mergeCell ref="A2:C2"/>
    <mergeCell ref="A3:C3"/>
    <mergeCell ref="D1:D4"/>
    <mergeCell ref="D5:D6"/>
    <mergeCell ref="A23:A25"/>
    <mergeCell ref="A15:A18"/>
    <mergeCell ref="A19:A22"/>
    <mergeCell ref="A5:A6"/>
    <mergeCell ref="A7:A8"/>
    <mergeCell ref="A9:A10"/>
    <mergeCell ref="A11:A1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2" tint="-0.249977111117893"/>
  </sheetPr>
  <dimension ref="A1:F11"/>
  <sheetViews>
    <sheetView workbookViewId="0">
      <selection activeCell="D1" sqref="D1:D10"/>
    </sheetView>
  </sheetViews>
  <sheetFormatPr defaultRowHeight="15" x14ac:dyDescent="0.25"/>
  <cols>
    <col min="1" max="1" width="65.28515625" customWidth="1"/>
    <col min="2" max="2" width="52.85546875" customWidth="1"/>
    <col min="3" max="3" width="16.42578125" customWidth="1"/>
    <col min="4" max="4" width="17.28515625" customWidth="1"/>
    <col min="6" max="6" width="64.42578125" customWidth="1"/>
  </cols>
  <sheetData>
    <row r="1" spans="1:6" ht="15.75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20.25" x14ac:dyDescent="0.25">
      <c r="A2" s="503" t="s">
        <v>293</v>
      </c>
      <c r="B2" s="504"/>
      <c r="C2" s="505"/>
      <c r="D2" s="266"/>
      <c r="F2" s="26" t="s">
        <v>427</v>
      </c>
    </row>
    <row r="3" spans="1:6" ht="21" thickBot="1" x14ac:dyDescent="0.3">
      <c r="A3" s="579" t="s">
        <v>346</v>
      </c>
      <c r="B3" s="580"/>
      <c r="C3" s="581"/>
      <c r="D3" s="266"/>
      <c r="F3" s="26" t="s">
        <v>428</v>
      </c>
    </row>
    <row r="4" spans="1:6" ht="29.25" thickBot="1" x14ac:dyDescent="0.3">
      <c r="A4" s="79" t="s">
        <v>0</v>
      </c>
      <c r="B4" s="80" t="s">
        <v>1</v>
      </c>
      <c r="C4" s="81" t="s">
        <v>2</v>
      </c>
      <c r="D4" s="304"/>
      <c r="F4" s="26" t="s">
        <v>429</v>
      </c>
    </row>
    <row r="5" spans="1:6" x14ac:dyDescent="0.25">
      <c r="A5" s="298" t="s">
        <v>309</v>
      </c>
      <c r="B5" s="3" t="s">
        <v>54</v>
      </c>
      <c r="C5" s="8">
        <v>0</v>
      </c>
      <c r="D5" s="588"/>
      <c r="F5" s="26" t="s">
        <v>430</v>
      </c>
    </row>
    <row r="6" spans="1:6" ht="42" customHeight="1" thickBot="1" x14ac:dyDescent="0.3">
      <c r="A6" s="482"/>
      <c r="B6" s="7" t="s">
        <v>58</v>
      </c>
      <c r="C6" s="9">
        <v>1</v>
      </c>
      <c r="D6" s="589"/>
      <c r="F6" s="26" t="s">
        <v>431</v>
      </c>
    </row>
    <row r="7" spans="1:6" ht="30" x14ac:dyDescent="0.25">
      <c r="A7" s="298" t="s">
        <v>304</v>
      </c>
      <c r="B7" s="3" t="s">
        <v>310</v>
      </c>
      <c r="C7" s="8">
        <v>0</v>
      </c>
      <c r="D7" s="588"/>
      <c r="F7" s="105" t="s">
        <v>426</v>
      </c>
    </row>
    <row r="8" spans="1:6" ht="30.75" thickBot="1" x14ac:dyDescent="0.3">
      <c r="A8" s="482"/>
      <c r="B8" s="7" t="s">
        <v>305</v>
      </c>
      <c r="C8" s="9">
        <v>1</v>
      </c>
      <c r="D8" s="589"/>
      <c r="F8" s="26" t="s">
        <v>361</v>
      </c>
    </row>
    <row r="9" spans="1:6" x14ac:dyDescent="0.25">
      <c r="A9" s="298" t="s">
        <v>316</v>
      </c>
      <c r="B9" s="3" t="s">
        <v>54</v>
      </c>
      <c r="C9" s="8">
        <v>0</v>
      </c>
      <c r="D9" s="588"/>
      <c r="F9" s="25"/>
    </row>
    <row r="10" spans="1:6" ht="80.25" customHeight="1" thickBot="1" x14ac:dyDescent="0.3">
      <c r="A10" s="481"/>
      <c r="B10" s="5" t="s">
        <v>58</v>
      </c>
      <c r="C10" s="11">
        <v>3</v>
      </c>
      <c r="D10" s="589"/>
      <c r="F10" s="25"/>
    </row>
    <row r="11" spans="1:6" ht="15.75" thickBot="1" x14ac:dyDescent="0.3">
      <c r="A11" s="77"/>
      <c r="B11" s="62" t="s">
        <v>23</v>
      </c>
      <c r="C11" s="83">
        <f>C6+C8+C10</f>
        <v>5</v>
      </c>
      <c r="D11" s="83">
        <f>SUM(D5:D10)</f>
        <v>0</v>
      </c>
      <c r="F11" s="25"/>
    </row>
  </sheetData>
  <sheetProtection algorithmName="SHA-512" hashValue="t7/wfH+3h6MtCc8zpj5Qe653+AprwC7VkuPxgJNfFdNMIFMOuVzuvWuLVOWQ0vS/VJBEGlnEDNeLg9m1IZADhw==" saltValue="LmAVKXNjSqfnok2paWd0Jg==" spinCount="100000" sheet="1" objects="1" scenarios="1"/>
  <protectedRanges>
    <protectedRange sqref="D1:D10" name="Диапазон1"/>
  </protectedRanges>
  <mergeCells count="10">
    <mergeCell ref="A9:A10"/>
    <mergeCell ref="D1:D4"/>
    <mergeCell ref="D5:D6"/>
    <mergeCell ref="D7:D8"/>
    <mergeCell ref="D9:D10"/>
    <mergeCell ref="A1:C1"/>
    <mergeCell ref="A2:C2"/>
    <mergeCell ref="A3:C3"/>
    <mergeCell ref="A5:A6"/>
    <mergeCell ref="A7:A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2" tint="-0.249977111117893"/>
  </sheetPr>
  <dimension ref="A1:F9"/>
  <sheetViews>
    <sheetView workbookViewId="0">
      <selection activeCell="D1" sqref="D1:D8"/>
    </sheetView>
  </sheetViews>
  <sheetFormatPr defaultRowHeight="15" x14ac:dyDescent="0.25"/>
  <cols>
    <col min="1" max="1" width="64.28515625" customWidth="1"/>
    <col min="2" max="2" width="54.42578125" customWidth="1"/>
    <col min="3" max="3" width="26.5703125" customWidth="1"/>
    <col min="4" max="4" width="19.140625" customWidth="1"/>
    <col min="6" max="6" width="71.42578125" customWidth="1"/>
  </cols>
  <sheetData>
    <row r="1" spans="1:6" ht="15.75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20.25" x14ac:dyDescent="0.25">
      <c r="A2" s="503" t="s">
        <v>293</v>
      </c>
      <c r="B2" s="504"/>
      <c r="C2" s="505"/>
      <c r="D2" s="266"/>
      <c r="F2" s="25"/>
    </row>
    <row r="3" spans="1:6" ht="21" thickBot="1" x14ac:dyDescent="0.3">
      <c r="A3" s="579" t="s">
        <v>347</v>
      </c>
      <c r="B3" s="580"/>
      <c r="C3" s="581"/>
      <c r="D3" s="266"/>
      <c r="F3" s="25"/>
    </row>
    <row r="4" spans="1:6" ht="15.75" thickBot="1" x14ac:dyDescent="0.3">
      <c r="A4" s="255" t="s">
        <v>0</v>
      </c>
      <c r="B4" s="256" t="s">
        <v>1</v>
      </c>
      <c r="C4" s="257" t="s">
        <v>2</v>
      </c>
      <c r="D4" s="304"/>
      <c r="F4" s="25"/>
    </row>
    <row r="5" spans="1:6" x14ac:dyDescent="0.25">
      <c r="A5" s="543" t="s">
        <v>317</v>
      </c>
      <c r="B5" s="38" t="s">
        <v>29</v>
      </c>
      <c r="C5" s="39">
        <v>0</v>
      </c>
      <c r="D5" s="588"/>
      <c r="F5" s="25"/>
    </row>
    <row r="6" spans="1:6" ht="48.75" customHeight="1" thickBot="1" x14ac:dyDescent="0.3">
      <c r="A6" s="482"/>
      <c r="B6" s="7" t="s">
        <v>30</v>
      </c>
      <c r="C6" s="9">
        <v>1</v>
      </c>
      <c r="D6" s="589"/>
      <c r="F6" s="25"/>
    </row>
    <row r="7" spans="1:6" x14ac:dyDescent="0.25">
      <c r="A7" s="298" t="s">
        <v>318</v>
      </c>
      <c r="B7" s="3" t="s">
        <v>29</v>
      </c>
      <c r="C7" s="8">
        <v>0</v>
      </c>
      <c r="D7" s="588"/>
      <c r="F7" s="26" t="s">
        <v>424</v>
      </c>
    </row>
    <row r="8" spans="1:6" ht="54" customHeight="1" thickBot="1" x14ac:dyDescent="0.3">
      <c r="A8" s="482"/>
      <c r="B8" s="7" t="s">
        <v>30</v>
      </c>
      <c r="C8" s="9">
        <v>1</v>
      </c>
      <c r="D8" s="589"/>
      <c r="F8" s="25"/>
    </row>
    <row r="9" spans="1:6" ht="15.75" thickBot="1" x14ac:dyDescent="0.3">
      <c r="A9" s="77"/>
      <c r="B9" s="62" t="s">
        <v>23</v>
      </c>
      <c r="C9" s="83">
        <f>C6+C8</f>
        <v>2</v>
      </c>
      <c r="D9" s="83">
        <f>SUM(D5:D8)</f>
        <v>0</v>
      </c>
      <c r="F9" s="25"/>
    </row>
  </sheetData>
  <sheetProtection algorithmName="SHA-512" hashValue="vgCicBkczjYCsGV2PbMYOH1kB9ZqAe9C0j6JnWrT+OymHZWRW1Gp6ZYtSDdGq/k9zIxf69+v8eDJA6bNOLVyaw==" saltValue="llFCnmYyIZ9WulvtVisy2A==" spinCount="100000" sheet="1" objects="1" scenarios="1"/>
  <protectedRanges>
    <protectedRange sqref="D1:D8" name="Диапазон1"/>
  </protectedRanges>
  <mergeCells count="8">
    <mergeCell ref="D1:D4"/>
    <mergeCell ref="D5:D6"/>
    <mergeCell ref="D7:D8"/>
    <mergeCell ref="A5:A6"/>
    <mergeCell ref="A7:A8"/>
    <mergeCell ref="A1:C1"/>
    <mergeCell ref="A2:C2"/>
    <mergeCell ref="A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249977111117893"/>
  </sheetPr>
  <dimension ref="A1:W313"/>
  <sheetViews>
    <sheetView topLeftCell="A127" zoomScale="55" zoomScaleNormal="55" workbookViewId="0">
      <selection activeCell="N3" sqref="N3"/>
    </sheetView>
  </sheetViews>
  <sheetFormatPr defaultRowHeight="15" x14ac:dyDescent="0.25"/>
  <cols>
    <col min="1" max="1" width="4.85546875" style="41" customWidth="1"/>
    <col min="2" max="2" width="75.42578125" customWidth="1"/>
    <col min="3" max="3" width="26.5703125" customWidth="1"/>
    <col min="4" max="4" width="13.42578125" style="41" customWidth="1"/>
    <col min="5" max="5" width="15.85546875" style="41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1.5703125" customWidth="1"/>
  </cols>
  <sheetData>
    <row r="1" spans="1:23" s="175" customFormat="1" ht="45" customHeight="1" thickBot="1" x14ac:dyDescent="0.3">
      <c r="A1" s="174"/>
      <c r="B1" s="591" t="s">
        <v>948</v>
      </c>
      <c r="C1" s="591"/>
      <c r="D1" s="591"/>
      <c r="E1" s="591"/>
      <c r="F1" s="591"/>
    </row>
    <row r="2" spans="1:23" ht="60" x14ac:dyDescent="0.25">
      <c r="A2" s="548">
        <v>1</v>
      </c>
      <c r="B2" s="162" t="s">
        <v>436</v>
      </c>
      <c r="C2" s="458" t="s">
        <v>445</v>
      </c>
      <c r="D2" s="135" t="s">
        <v>437</v>
      </c>
      <c r="E2" s="135" t="s">
        <v>438</v>
      </c>
      <c r="F2" s="329" t="s">
        <v>439</v>
      </c>
      <c r="G2" s="329" t="s">
        <v>440</v>
      </c>
      <c r="H2" s="329" t="s">
        <v>441</v>
      </c>
      <c r="I2" s="326" t="s">
        <v>442</v>
      </c>
      <c r="K2" s="176" t="s">
        <v>1049</v>
      </c>
      <c r="L2" s="177" t="s">
        <v>1050</v>
      </c>
      <c r="M2" s="177" t="s">
        <v>1053</v>
      </c>
      <c r="N2" s="177" t="s">
        <v>1051</v>
      </c>
      <c r="O2" s="178" t="s">
        <v>1052</v>
      </c>
    </row>
    <row r="3" spans="1:23" ht="48" thickBot="1" x14ac:dyDescent="0.3">
      <c r="A3" s="549"/>
      <c r="B3" s="157" t="s">
        <v>949</v>
      </c>
      <c r="C3" s="459"/>
      <c r="D3" s="137">
        <f>ЦОС!D5</f>
        <v>0</v>
      </c>
      <c r="E3" s="212"/>
      <c r="F3" s="330"/>
      <c r="G3" s="330"/>
      <c r="H3" s="330"/>
      <c r="I3" s="327"/>
      <c r="K3" s="179">
        <f>SUM(ЦОС!C26,'Пространство и ШПД'!C11,ГОУ!C9)</f>
        <v>21</v>
      </c>
      <c r="L3" s="121">
        <f>SUM(D3,D30,D48,D66,D96,D141,D180,D189,D204,D243,D279,D291)</f>
        <v>0</v>
      </c>
      <c r="M3" s="180">
        <f>L3*100/K3</f>
        <v>0</v>
      </c>
      <c r="N3" s="121">
        <f>SUM(E3,E30,E48,E66,E96,E141,E180,E189,E204,E243,E279,E291)</f>
        <v>0</v>
      </c>
      <c r="O3" s="181">
        <f>N3*100/K3</f>
        <v>0</v>
      </c>
    </row>
    <row r="4" spans="1:23" ht="15.75" thickBot="1" x14ac:dyDescent="0.3">
      <c r="A4" s="550"/>
      <c r="B4" s="139" t="s">
        <v>444</v>
      </c>
      <c r="C4" s="460"/>
      <c r="D4" s="139" t="s">
        <v>446</v>
      </c>
      <c r="E4" s="139" t="s">
        <v>447</v>
      </c>
      <c r="F4" s="331"/>
      <c r="G4" s="331"/>
      <c r="H4" s="331"/>
      <c r="I4" s="328"/>
      <c r="K4" s="197"/>
      <c r="L4" s="500" t="s">
        <v>1055</v>
      </c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1"/>
    </row>
    <row r="5" spans="1:23" x14ac:dyDescent="0.25">
      <c r="A5" s="511"/>
      <c r="B5" s="537" t="s">
        <v>950</v>
      </c>
      <c r="C5" s="140" t="s">
        <v>459</v>
      </c>
      <c r="D5" s="200"/>
      <c r="E5" s="200"/>
      <c r="F5" s="365"/>
      <c r="G5" s="365"/>
      <c r="H5" s="365"/>
      <c r="I5" s="362"/>
      <c r="K5" s="194"/>
      <c r="L5" s="147">
        <v>1</v>
      </c>
      <c r="M5" s="147">
        <v>2</v>
      </c>
      <c r="N5" s="147">
        <v>3</v>
      </c>
      <c r="O5" s="147">
        <v>4</v>
      </c>
      <c r="P5" s="147">
        <v>5</v>
      </c>
      <c r="Q5" s="147">
        <v>6</v>
      </c>
      <c r="R5" s="147">
        <v>7</v>
      </c>
      <c r="S5" s="147">
        <v>8</v>
      </c>
      <c r="T5" s="147">
        <v>9</v>
      </c>
      <c r="U5" s="147">
        <v>10</v>
      </c>
      <c r="V5" s="147">
        <v>11</v>
      </c>
      <c r="W5" s="185">
        <v>12</v>
      </c>
    </row>
    <row r="6" spans="1:23" x14ac:dyDescent="0.25">
      <c r="A6" s="512"/>
      <c r="B6" s="538"/>
      <c r="C6" s="142" t="s">
        <v>460</v>
      </c>
      <c r="D6" s="201"/>
      <c r="E6" s="201"/>
      <c r="F6" s="366"/>
      <c r="G6" s="366"/>
      <c r="H6" s="366"/>
      <c r="I6" s="363"/>
      <c r="K6" s="182" t="s">
        <v>1054</v>
      </c>
      <c r="L6" s="143">
        <f>D3</f>
        <v>0</v>
      </c>
      <c r="M6" s="143">
        <f>D30</f>
        <v>0</v>
      </c>
      <c r="N6" s="143">
        <f>D48</f>
        <v>0</v>
      </c>
      <c r="O6" s="143">
        <f>D66</f>
        <v>0</v>
      </c>
      <c r="P6" s="143">
        <f>D96</f>
        <v>0</v>
      </c>
      <c r="Q6" s="143">
        <f>D141</f>
        <v>0</v>
      </c>
      <c r="R6" s="143">
        <f>D180</f>
        <v>0</v>
      </c>
      <c r="S6" s="143">
        <f>D189</f>
        <v>0</v>
      </c>
      <c r="T6" s="143">
        <f>D204</f>
        <v>0</v>
      </c>
      <c r="U6" s="143">
        <f>D243</f>
        <v>0</v>
      </c>
      <c r="V6" s="143">
        <f>D279</f>
        <v>0</v>
      </c>
      <c r="W6" s="149">
        <f>D291</f>
        <v>0</v>
      </c>
    </row>
    <row r="7" spans="1:23" ht="15.75" thickBot="1" x14ac:dyDescent="0.3">
      <c r="A7" s="512"/>
      <c r="B7" s="538"/>
      <c r="C7" s="159" t="s">
        <v>545</v>
      </c>
      <c r="D7" s="201"/>
      <c r="E7" s="201"/>
      <c r="F7" s="366"/>
      <c r="G7" s="366"/>
      <c r="H7" s="366"/>
      <c r="I7" s="363"/>
      <c r="K7" s="183" t="s">
        <v>447</v>
      </c>
      <c r="L7" s="145">
        <f>E3</f>
        <v>0</v>
      </c>
      <c r="M7" s="145">
        <f>E30</f>
        <v>0</v>
      </c>
      <c r="N7" s="145">
        <f>E48</f>
        <v>0</v>
      </c>
      <c r="O7" s="145">
        <f>E66</f>
        <v>0</v>
      </c>
      <c r="P7" s="145">
        <f>E96</f>
        <v>0</v>
      </c>
      <c r="Q7" s="145">
        <f>E141</f>
        <v>0</v>
      </c>
      <c r="R7" s="145">
        <f>E180</f>
        <v>0</v>
      </c>
      <c r="S7" s="145">
        <f>E189</f>
        <v>0</v>
      </c>
      <c r="T7" s="145">
        <f>E204</f>
        <v>0</v>
      </c>
      <c r="U7" s="145">
        <f>E243</f>
        <v>0</v>
      </c>
      <c r="V7" s="145">
        <f>E279</f>
        <v>0</v>
      </c>
      <c r="W7" s="150">
        <f>E291</f>
        <v>0</v>
      </c>
    </row>
    <row r="8" spans="1:23" x14ac:dyDescent="0.25">
      <c r="A8" s="512"/>
      <c r="B8" s="405" t="s">
        <v>951</v>
      </c>
      <c r="C8" s="158" t="s">
        <v>903</v>
      </c>
      <c r="D8" s="201"/>
      <c r="E8" s="201"/>
      <c r="F8" s="366"/>
      <c r="G8" s="366"/>
      <c r="H8" s="366"/>
      <c r="I8" s="363"/>
    </row>
    <row r="9" spans="1:23" x14ac:dyDescent="0.25">
      <c r="A9" s="512"/>
      <c r="B9" s="539"/>
      <c r="C9" s="142" t="s">
        <v>904</v>
      </c>
      <c r="D9" s="201"/>
      <c r="E9" s="201"/>
      <c r="F9" s="366"/>
      <c r="G9" s="366"/>
      <c r="H9" s="366"/>
      <c r="I9" s="363"/>
    </row>
    <row r="10" spans="1:23" x14ac:dyDescent="0.25">
      <c r="A10" s="512"/>
      <c r="B10" s="539"/>
      <c r="C10" s="159" t="s">
        <v>905</v>
      </c>
      <c r="D10" s="201"/>
      <c r="E10" s="201"/>
      <c r="F10" s="366"/>
      <c r="G10" s="366"/>
      <c r="H10" s="366"/>
      <c r="I10" s="363"/>
    </row>
    <row r="11" spans="1:23" ht="44.25" customHeight="1" x14ac:dyDescent="0.25">
      <c r="A11" s="512"/>
      <c r="B11" s="405" t="s">
        <v>952</v>
      </c>
      <c r="C11" s="158" t="s">
        <v>467</v>
      </c>
      <c r="D11" s="201"/>
      <c r="E11" s="201"/>
      <c r="F11" s="366"/>
      <c r="G11" s="366"/>
      <c r="H11" s="366"/>
      <c r="I11" s="363"/>
    </row>
    <row r="12" spans="1:23" ht="44.25" customHeight="1" x14ac:dyDescent="0.25">
      <c r="A12" s="512"/>
      <c r="B12" s="405"/>
      <c r="C12" s="142" t="s">
        <v>468</v>
      </c>
      <c r="D12" s="201"/>
      <c r="E12" s="201"/>
      <c r="F12" s="366"/>
      <c r="G12" s="366"/>
      <c r="H12" s="366"/>
      <c r="I12" s="363"/>
    </row>
    <row r="13" spans="1:23" ht="44.25" customHeight="1" x14ac:dyDescent="0.25">
      <c r="A13" s="512"/>
      <c r="B13" s="405"/>
      <c r="C13" s="159" t="s">
        <v>469</v>
      </c>
      <c r="D13" s="201"/>
      <c r="E13" s="201"/>
      <c r="F13" s="366"/>
      <c r="G13" s="366"/>
      <c r="H13" s="366"/>
      <c r="I13" s="363"/>
    </row>
    <row r="14" spans="1:23" ht="23.25" customHeight="1" x14ac:dyDescent="0.25">
      <c r="A14" s="512"/>
      <c r="B14" s="405" t="s">
        <v>953</v>
      </c>
      <c r="C14" s="158" t="s">
        <v>459</v>
      </c>
      <c r="D14" s="201"/>
      <c r="E14" s="201"/>
      <c r="F14" s="366"/>
      <c r="G14" s="366"/>
      <c r="H14" s="366"/>
      <c r="I14" s="363"/>
    </row>
    <row r="15" spans="1:23" ht="23.25" customHeight="1" x14ac:dyDescent="0.25">
      <c r="A15" s="512"/>
      <c r="B15" s="539"/>
      <c r="C15" s="142" t="s">
        <v>460</v>
      </c>
      <c r="D15" s="201"/>
      <c r="E15" s="201"/>
      <c r="F15" s="366"/>
      <c r="G15" s="366"/>
      <c r="H15" s="366"/>
      <c r="I15" s="363"/>
    </row>
    <row r="16" spans="1:23" ht="23.25" customHeight="1" x14ac:dyDescent="0.25">
      <c r="A16" s="512"/>
      <c r="B16" s="539"/>
      <c r="C16" s="159" t="s">
        <v>545</v>
      </c>
      <c r="D16" s="201"/>
      <c r="E16" s="201"/>
      <c r="F16" s="366"/>
      <c r="G16" s="366"/>
      <c r="H16" s="366"/>
      <c r="I16" s="363"/>
    </row>
    <row r="17" spans="1:9" ht="23.25" customHeight="1" x14ac:dyDescent="0.25">
      <c r="A17" s="512"/>
      <c r="B17" s="405" t="s">
        <v>954</v>
      </c>
      <c r="C17" s="158" t="s">
        <v>467</v>
      </c>
      <c r="D17" s="201"/>
      <c r="E17" s="201"/>
      <c r="F17" s="366"/>
      <c r="G17" s="366"/>
      <c r="H17" s="366"/>
      <c r="I17" s="363"/>
    </row>
    <row r="18" spans="1:9" ht="23.25" customHeight="1" x14ac:dyDescent="0.25">
      <c r="A18" s="512"/>
      <c r="B18" s="405"/>
      <c r="C18" s="142" t="s">
        <v>468</v>
      </c>
      <c r="D18" s="201"/>
      <c r="E18" s="201"/>
      <c r="F18" s="366"/>
      <c r="G18" s="366"/>
      <c r="H18" s="366"/>
      <c r="I18" s="363"/>
    </row>
    <row r="19" spans="1:9" ht="23.25" customHeight="1" x14ac:dyDescent="0.25">
      <c r="A19" s="512"/>
      <c r="B19" s="405"/>
      <c r="C19" s="159" t="s">
        <v>469</v>
      </c>
      <c r="D19" s="201"/>
      <c r="E19" s="201"/>
      <c r="F19" s="366"/>
      <c r="G19" s="366"/>
      <c r="H19" s="366"/>
      <c r="I19" s="363"/>
    </row>
    <row r="20" spans="1:9" ht="19.5" customHeight="1" x14ac:dyDescent="0.25">
      <c r="A20" s="512"/>
      <c r="B20" s="403" t="s">
        <v>955</v>
      </c>
      <c r="C20" s="158" t="s">
        <v>903</v>
      </c>
      <c r="D20" s="201"/>
      <c r="E20" s="201"/>
      <c r="F20" s="366"/>
      <c r="G20" s="366"/>
      <c r="H20" s="366"/>
      <c r="I20" s="363"/>
    </row>
    <row r="21" spans="1:9" ht="19.5" customHeight="1" x14ac:dyDescent="0.25">
      <c r="A21" s="512"/>
      <c r="B21" s="538"/>
      <c r="C21" s="142" t="s">
        <v>904</v>
      </c>
      <c r="D21" s="201"/>
      <c r="E21" s="201"/>
      <c r="F21" s="366"/>
      <c r="G21" s="366"/>
      <c r="H21" s="366"/>
      <c r="I21" s="363"/>
    </row>
    <row r="22" spans="1:9" ht="19.5" customHeight="1" x14ac:dyDescent="0.25">
      <c r="A22" s="512"/>
      <c r="B22" s="538"/>
      <c r="C22" s="159" t="s">
        <v>905</v>
      </c>
      <c r="D22" s="201"/>
      <c r="E22" s="201"/>
      <c r="F22" s="366"/>
      <c r="G22" s="366"/>
      <c r="H22" s="366"/>
      <c r="I22" s="363"/>
    </row>
    <row r="23" spans="1:9" ht="24" customHeight="1" x14ac:dyDescent="0.25">
      <c r="A23" s="512"/>
      <c r="B23" s="405" t="s">
        <v>956</v>
      </c>
      <c r="C23" s="158" t="s">
        <v>903</v>
      </c>
      <c r="D23" s="201"/>
      <c r="E23" s="201"/>
      <c r="F23" s="366"/>
      <c r="G23" s="366"/>
      <c r="H23" s="366"/>
      <c r="I23" s="363"/>
    </row>
    <row r="24" spans="1:9" ht="24" customHeight="1" x14ac:dyDescent="0.25">
      <c r="A24" s="512"/>
      <c r="B24" s="539"/>
      <c r="C24" s="142" t="s">
        <v>904</v>
      </c>
      <c r="D24" s="201"/>
      <c r="E24" s="201"/>
      <c r="F24" s="366"/>
      <c r="G24" s="366"/>
      <c r="H24" s="366"/>
      <c r="I24" s="363"/>
    </row>
    <row r="25" spans="1:9" ht="24" customHeight="1" x14ac:dyDescent="0.25">
      <c r="A25" s="512"/>
      <c r="B25" s="539"/>
      <c r="C25" s="159" t="s">
        <v>905</v>
      </c>
      <c r="D25" s="201"/>
      <c r="E25" s="201"/>
      <c r="F25" s="366"/>
      <c r="G25" s="366"/>
      <c r="H25" s="366"/>
      <c r="I25" s="363"/>
    </row>
    <row r="26" spans="1:9" x14ac:dyDescent="0.25">
      <c r="A26" s="512"/>
      <c r="B26" s="406" t="s">
        <v>957</v>
      </c>
      <c r="C26" s="158" t="s">
        <v>903</v>
      </c>
      <c r="D26" s="201"/>
      <c r="E26" s="201"/>
      <c r="F26" s="366"/>
      <c r="G26" s="366"/>
      <c r="H26" s="366"/>
      <c r="I26" s="363"/>
    </row>
    <row r="27" spans="1:9" x14ac:dyDescent="0.25">
      <c r="A27" s="512"/>
      <c r="B27" s="518"/>
      <c r="C27" s="142" t="s">
        <v>904</v>
      </c>
      <c r="D27" s="201"/>
      <c r="E27" s="201"/>
      <c r="F27" s="366"/>
      <c r="G27" s="366"/>
      <c r="H27" s="366"/>
      <c r="I27" s="363"/>
    </row>
    <row r="28" spans="1:9" ht="15.75" thickBot="1" x14ac:dyDescent="0.3">
      <c r="A28" s="513"/>
      <c r="B28" s="519"/>
      <c r="C28" s="144" t="s">
        <v>905</v>
      </c>
      <c r="D28" s="205"/>
      <c r="E28" s="205"/>
      <c r="F28" s="367"/>
      <c r="G28" s="367"/>
      <c r="H28" s="367"/>
      <c r="I28" s="364"/>
    </row>
    <row r="29" spans="1:9" ht="45" x14ac:dyDescent="0.25">
      <c r="A29" s="520">
        <v>2</v>
      </c>
      <c r="B29" s="162" t="s">
        <v>436</v>
      </c>
      <c r="C29" s="458" t="s">
        <v>445</v>
      </c>
      <c r="D29" s="135" t="s">
        <v>437</v>
      </c>
      <c r="E29" s="135" t="s">
        <v>438</v>
      </c>
      <c r="F29" s="329" t="s">
        <v>439</v>
      </c>
      <c r="G29" s="329" t="s">
        <v>440</v>
      </c>
      <c r="H29" s="329" t="s">
        <v>441</v>
      </c>
      <c r="I29" s="326" t="s">
        <v>442</v>
      </c>
    </row>
    <row r="30" spans="1:9" ht="31.5" x14ac:dyDescent="0.25">
      <c r="A30" s="521"/>
      <c r="B30" s="157" t="s">
        <v>958</v>
      </c>
      <c r="C30" s="459"/>
      <c r="D30" s="137">
        <f>ЦОС!D7</f>
        <v>0</v>
      </c>
      <c r="E30" s="212"/>
      <c r="F30" s="330"/>
      <c r="G30" s="330"/>
      <c r="H30" s="330"/>
      <c r="I30" s="327"/>
    </row>
    <row r="31" spans="1:9" ht="15.75" thickBot="1" x14ac:dyDescent="0.3">
      <c r="A31" s="522"/>
      <c r="B31" s="139" t="s">
        <v>444</v>
      </c>
      <c r="C31" s="460"/>
      <c r="D31" s="139" t="s">
        <v>446</v>
      </c>
      <c r="E31" s="139" t="s">
        <v>447</v>
      </c>
      <c r="F31" s="331"/>
      <c r="G31" s="331"/>
      <c r="H31" s="331"/>
      <c r="I31" s="328"/>
    </row>
    <row r="32" spans="1:9" x14ac:dyDescent="0.25">
      <c r="A32" s="595"/>
      <c r="B32" s="517" t="s">
        <v>959</v>
      </c>
      <c r="C32" s="140" t="s">
        <v>467</v>
      </c>
      <c r="D32" s="200"/>
      <c r="E32" s="200"/>
      <c r="F32" s="365"/>
      <c r="G32" s="365"/>
      <c r="H32" s="365"/>
      <c r="I32" s="362"/>
    </row>
    <row r="33" spans="1:9" x14ac:dyDescent="0.25">
      <c r="A33" s="596"/>
      <c r="B33" s="518"/>
      <c r="C33" s="142" t="s">
        <v>468</v>
      </c>
      <c r="D33" s="201"/>
      <c r="E33" s="201"/>
      <c r="F33" s="366"/>
      <c r="G33" s="366"/>
      <c r="H33" s="366"/>
      <c r="I33" s="363"/>
    </row>
    <row r="34" spans="1:9" x14ac:dyDescent="0.25">
      <c r="A34" s="596"/>
      <c r="B34" s="518"/>
      <c r="C34" s="159" t="s">
        <v>469</v>
      </c>
      <c r="D34" s="201"/>
      <c r="E34" s="201"/>
      <c r="F34" s="366"/>
      <c r="G34" s="366"/>
      <c r="H34" s="366"/>
      <c r="I34" s="363"/>
    </row>
    <row r="35" spans="1:9" x14ac:dyDescent="0.25">
      <c r="A35" s="596"/>
      <c r="B35" s="406" t="s">
        <v>960</v>
      </c>
      <c r="C35" s="158" t="s">
        <v>467</v>
      </c>
      <c r="D35" s="201"/>
      <c r="E35" s="201"/>
      <c r="F35" s="366"/>
      <c r="G35" s="366"/>
      <c r="H35" s="366"/>
      <c r="I35" s="363"/>
    </row>
    <row r="36" spans="1:9" x14ac:dyDescent="0.25">
      <c r="A36" s="596"/>
      <c r="B36" s="518"/>
      <c r="C36" s="142" t="s">
        <v>468</v>
      </c>
      <c r="D36" s="201"/>
      <c r="E36" s="201"/>
      <c r="F36" s="366"/>
      <c r="G36" s="366"/>
      <c r="H36" s="366"/>
      <c r="I36" s="363"/>
    </row>
    <row r="37" spans="1:9" x14ac:dyDescent="0.25">
      <c r="A37" s="596"/>
      <c r="B37" s="518"/>
      <c r="C37" s="159" t="s">
        <v>469</v>
      </c>
      <c r="D37" s="201"/>
      <c r="E37" s="201"/>
      <c r="F37" s="366"/>
      <c r="G37" s="366"/>
      <c r="H37" s="366"/>
      <c r="I37" s="363"/>
    </row>
    <row r="38" spans="1:9" x14ac:dyDescent="0.25">
      <c r="A38" s="596"/>
      <c r="B38" s="406" t="s">
        <v>961</v>
      </c>
      <c r="C38" s="158" t="s">
        <v>467</v>
      </c>
      <c r="D38" s="201"/>
      <c r="E38" s="201"/>
      <c r="F38" s="366"/>
      <c r="G38" s="366"/>
      <c r="H38" s="366"/>
      <c r="I38" s="363"/>
    </row>
    <row r="39" spans="1:9" x14ac:dyDescent="0.25">
      <c r="A39" s="596"/>
      <c r="B39" s="518"/>
      <c r="C39" s="142" t="s">
        <v>468</v>
      </c>
      <c r="D39" s="201"/>
      <c r="E39" s="201"/>
      <c r="F39" s="366"/>
      <c r="G39" s="366"/>
      <c r="H39" s="366"/>
      <c r="I39" s="363"/>
    </row>
    <row r="40" spans="1:9" x14ac:dyDescent="0.25">
      <c r="A40" s="596"/>
      <c r="B40" s="518"/>
      <c r="C40" s="159" t="s">
        <v>469</v>
      </c>
      <c r="D40" s="201"/>
      <c r="E40" s="201"/>
      <c r="F40" s="366"/>
      <c r="G40" s="366"/>
      <c r="H40" s="366"/>
      <c r="I40" s="363"/>
    </row>
    <row r="41" spans="1:9" x14ac:dyDescent="0.25">
      <c r="A41" s="596"/>
      <c r="B41" s="406" t="s">
        <v>962</v>
      </c>
      <c r="C41" s="158" t="s">
        <v>467</v>
      </c>
      <c r="D41" s="201"/>
      <c r="E41" s="201"/>
      <c r="F41" s="366"/>
      <c r="G41" s="366"/>
      <c r="H41" s="366"/>
      <c r="I41" s="363"/>
    </row>
    <row r="42" spans="1:9" x14ac:dyDescent="0.25">
      <c r="A42" s="596"/>
      <c r="B42" s="518"/>
      <c r="C42" s="142" t="s">
        <v>468</v>
      </c>
      <c r="D42" s="201"/>
      <c r="E42" s="201"/>
      <c r="F42" s="366"/>
      <c r="G42" s="366"/>
      <c r="H42" s="366"/>
      <c r="I42" s="363"/>
    </row>
    <row r="43" spans="1:9" x14ac:dyDescent="0.25">
      <c r="A43" s="596"/>
      <c r="B43" s="518"/>
      <c r="C43" s="159" t="s">
        <v>469</v>
      </c>
      <c r="D43" s="201"/>
      <c r="E43" s="201"/>
      <c r="F43" s="366"/>
      <c r="G43" s="366"/>
      <c r="H43" s="366"/>
      <c r="I43" s="363"/>
    </row>
    <row r="44" spans="1:9" x14ac:dyDescent="0.25">
      <c r="A44" s="596"/>
      <c r="B44" s="406" t="s">
        <v>963</v>
      </c>
      <c r="C44" s="158" t="s">
        <v>467</v>
      </c>
      <c r="D44" s="201"/>
      <c r="E44" s="201"/>
      <c r="F44" s="366"/>
      <c r="G44" s="366"/>
      <c r="H44" s="366"/>
      <c r="I44" s="363"/>
    </row>
    <row r="45" spans="1:9" x14ac:dyDescent="0.25">
      <c r="A45" s="596"/>
      <c r="B45" s="518"/>
      <c r="C45" s="142" t="s">
        <v>468</v>
      </c>
      <c r="D45" s="201"/>
      <c r="E45" s="201"/>
      <c r="F45" s="366"/>
      <c r="G45" s="366"/>
      <c r="H45" s="366"/>
      <c r="I45" s="363"/>
    </row>
    <row r="46" spans="1:9" ht="15.75" thickBot="1" x14ac:dyDescent="0.3">
      <c r="A46" s="597"/>
      <c r="B46" s="519"/>
      <c r="C46" s="144" t="s">
        <v>469</v>
      </c>
      <c r="D46" s="205"/>
      <c r="E46" s="205"/>
      <c r="F46" s="367"/>
      <c r="G46" s="367"/>
      <c r="H46" s="367"/>
      <c r="I46" s="364"/>
    </row>
    <row r="47" spans="1:9" ht="45" x14ac:dyDescent="0.25">
      <c r="A47" s="520">
        <v>3</v>
      </c>
      <c r="B47" s="162" t="s">
        <v>436</v>
      </c>
      <c r="C47" s="458" t="s">
        <v>445</v>
      </c>
      <c r="D47" s="135" t="s">
        <v>437</v>
      </c>
      <c r="E47" s="135" t="s">
        <v>438</v>
      </c>
      <c r="F47" s="329" t="s">
        <v>439</v>
      </c>
      <c r="G47" s="329" t="s">
        <v>440</v>
      </c>
      <c r="H47" s="329" t="s">
        <v>441</v>
      </c>
      <c r="I47" s="326" t="s">
        <v>442</v>
      </c>
    </row>
    <row r="48" spans="1:9" ht="72.75" customHeight="1" x14ac:dyDescent="0.25">
      <c r="A48" s="521"/>
      <c r="B48" s="157" t="s">
        <v>964</v>
      </c>
      <c r="C48" s="459"/>
      <c r="D48" s="137">
        <f>ЦОС!D9</f>
        <v>0</v>
      </c>
      <c r="E48" s="212"/>
      <c r="F48" s="330"/>
      <c r="G48" s="330"/>
      <c r="H48" s="330"/>
      <c r="I48" s="327"/>
    </row>
    <row r="49" spans="1:9" ht="15.75" thickBot="1" x14ac:dyDescent="0.3">
      <c r="A49" s="522"/>
      <c r="B49" s="139" t="s">
        <v>444</v>
      </c>
      <c r="C49" s="460"/>
      <c r="D49" s="139" t="s">
        <v>446</v>
      </c>
      <c r="E49" s="139" t="s">
        <v>447</v>
      </c>
      <c r="F49" s="331"/>
      <c r="G49" s="331"/>
      <c r="H49" s="331"/>
      <c r="I49" s="328"/>
    </row>
    <row r="50" spans="1:9" x14ac:dyDescent="0.25">
      <c r="A50" s="598"/>
      <c r="B50" s="517" t="s">
        <v>965</v>
      </c>
      <c r="C50" s="140" t="s">
        <v>903</v>
      </c>
      <c r="D50" s="200"/>
      <c r="E50" s="200"/>
      <c r="F50" s="365"/>
      <c r="G50" s="365"/>
      <c r="H50" s="365"/>
      <c r="I50" s="362"/>
    </row>
    <row r="51" spans="1:9" x14ac:dyDescent="0.25">
      <c r="A51" s="599"/>
      <c r="B51" s="406"/>
      <c r="C51" s="142" t="s">
        <v>904</v>
      </c>
      <c r="D51" s="201"/>
      <c r="E51" s="201"/>
      <c r="F51" s="366"/>
      <c r="G51" s="366"/>
      <c r="H51" s="366"/>
      <c r="I51" s="363"/>
    </row>
    <row r="52" spans="1:9" x14ac:dyDescent="0.25">
      <c r="A52" s="599"/>
      <c r="B52" s="406"/>
      <c r="C52" s="159" t="s">
        <v>905</v>
      </c>
      <c r="D52" s="201"/>
      <c r="E52" s="201"/>
      <c r="F52" s="366"/>
      <c r="G52" s="366"/>
      <c r="H52" s="366"/>
      <c r="I52" s="363"/>
    </row>
    <row r="53" spans="1:9" x14ac:dyDescent="0.25">
      <c r="A53" s="599"/>
      <c r="B53" s="406" t="s">
        <v>966</v>
      </c>
      <c r="C53" s="158" t="s">
        <v>459</v>
      </c>
      <c r="D53" s="201"/>
      <c r="E53" s="201"/>
      <c r="F53" s="366"/>
      <c r="G53" s="366"/>
      <c r="H53" s="366"/>
      <c r="I53" s="363"/>
    </row>
    <row r="54" spans="1:9" x14ac:dyDescent="0.25">
      <c r="A54" s="599"/>
      <c r="B54" s="518"/>
      <c r="C54" s="142" t="s">
        <v>460</v>
      </c>
      <c r="D54" s="201"/>
      <c r="E54" s="201"/>
      <c r="F54" s="366"/>
      <c r="G54" s="366"/>
      <c r="H54" s="366"/>
      <c r="I54" s="363"/>
    </row>
    <row r="55" spans="1:9" x14ac:dyDescent="0.25">
      <c r="A55" s="599"/>
      <c r="B55" s="518"/>
      <c r="C55" s="159" t="s">
        <v>545</v>
      </c>
      <c r="D55" s="201"/>
      <c r="E55" s="201"/>
      <c r="F55" s="366"/>
      <c r="G55" s="366"/>
      <c r="H55" s="366"/>
      <c r="I55" s="363"/>
    </row>
    <row r="56" spans="1:9" x14ac:dyDescent="0.25">
      <c r="A56" s="599"/>
      <c r="B56" s="406" t="s">
        <v>967</v>
      </c>
      <c r="C56" s="158" t="s">
        <v>467</v>
      </c>
      <c r="D56" s="201"/>
      <c r="E56" s="201"/>
      <c r="F56" s="366"/>
      <c r="G56" s="366"/>
      <c r="H56" s="366"/>
      <c r="I56" s="363"/>
    </row>
    <row r="57" spans="1:9" x14ac:dyDescent="0.25">
      <c r="A57" s="599"/>
      <c r="B57" s="518"/>
      <c r="C57" s="142" t="s">
        <v>468</v>
      </c>
      <c r="D57" s="201"/>
      <c r="E57" s="201"/>
      <c r="F57" s="366"/>
      <c r="G57" s="366"/>
      <c r="H57" s="366"/>
      <c r="I57" s="363"/>
    </row>
    <row r="58" spans="1:9" x14ac:dyDescent="0.25">
      <c r="A58" s="599"/>
      <c r="B58" s="518"/>
      <c r="C58" s="159" t="s">
        <v>469</v>
      </c>
      <c r="D58" s="201"/>
      <c r="E58" s="201"/>
      <c r="F58" s="366"/>
      <c r="G58" s="366"/>
      <c r="H58" s="366"/>
      <c r="I58" s="363"/>
    </row>
    <row r="59" spans="1:9" x14ac:dyDescent="0.25">
      <c r="A59" s="599"/>
      <c r="B59" s="406" t="s">
        <v>968</v>
      </c>
      <c r="C59" s="158" t="s">
        <v>467</v>
      </c>
      <c r="D59" s="201"/>
      <c r="E59" s="201"/>
      <c r="F59" s="366"/>
      <c r="G59" s="366"/>
      <c r="H59" s="366"/>
      <c r="I59" s="363"/>
    </row>
    <row r="60" spans="1:9" x14ac:dyDescent="0.25">
      <c r="A60" s="599"/>
      <c r="B60" s="518"/>
      <c r="C60" s="142" t="s">
        <v>468</v>
      </c>
      <c r="D60" s="201"/>
      <c r="E60" s="201"/>
      <c r="F60" s="366"/>
      <c r="G60" s="366"/>
      <c r="H60" s="366"/>
      <c r="I60" s="363"/>
    </row>
    <row r="61" spans="1:9" x14ac:dyDescent="0.25">
      <c r="A61" s="599"/>
      <c r="B61" s="518"/>
      <c r="C61" s="159" t="s">
        <v>469</v>
      </c>
      <c r="D61" s="201"/>
      <c r="E61" s="201"/>
      <c r="F61" s="366"/>
      <c r="G61" s="366"/>
      <c r="H61" s="366"/>
      <c r="I61" s="363"/>
    </row>
    <row r="62" spans="1:9" x14ac:dyDescent="0.25">
      <c r="A62" s="599"/>
      <c r="B62" s="406" t="s">
        <v>969</v>
      </c>
      <c r="C62" s="158" t="s">
        <v>903</v>
      </c>
      <c r="D62" s="201"/>
      <c r="E62" s="201"/>
      <c r="F62" s="366"/>
      <c r="G62" s="366"/>
      <c r="H62" s="366"/>
      <c r="I62" s="363"/>
    </row>
    <row r="63" spans="1:9" x14ac:dyDescent="0.25">
      <c r="A63" s="599"/>
      <c r="B63" s="518"/>
      <c r="C63" s="142" t="s">
        <v>904</v>
      </c>
      <c r="D63" s="201"/>
      <c r="E63" s="201"/>
      <c r="F63" s="366"/>
      <c r="G63" s="366"/>
      <c r="H63" s="366"/>
      <c r="I63" s="363"/>
    </row>
    <row r="64" spans="1:9" ht="15.75" thickBot="1" x14ac:dyDescent="0.3">
      <c r="A64" s="600"/>
      <c r="B64" s="519"/>
      <c r="C64" s="144" t="s">
        <v>905</v>
      </c>
      <c r="D64" s="205"/>
      <c r="E64" s="205"/>
      <c r="F64" s="367"/>
      <c r="G64" s="367"/>
      <c r="H64" s="367"/>
      <c r="I64" s="364"/>
    </row>
    <row r="65" spans="1:9" ht="45" x14ac:dyDescent="0.25">
      <c r="A65" s="520">
        <v>4</v>
      </c>
      <c r="B65" s="162" t="s">
        <v>436</v>
      </c>
      <c r="C65" s="458" t="s">
        <v>445</v>
      </c>
      <c r="D65" s="135" t="s">
        <v>437</v>
      </c>
      <c r="E65" s="135" t="s">
        <v>438</v>
      </c>
      <c r="F65" s="329" t="s">
        <v>439</v>
      </c>
      <c r="G65" s="329" t="s">
        <v>440</v>
      </c>
      <c r="H65" s="329" t="s">
        <v>441</v>
      </c>
      <c r="I65" s="326" t="s">
        <v>442</v>
      </c>
    </row>
    <row r="66" spans="1:9" ht="124.5" customHeight="1" x14ac:dyDescent="0.25">
      <c r="A66" s="521"/>
      <c r="B66" s="157" t="s">
        <v>970</v>
      </c>
      <c r="C66" s="459"/>
      <c r="D66" s="137">
        <f>ЦОС!D11</f>
        <v>0</v>
      </c>
      <c r="E66" s="212"/>
      <c r="F66" s="330"/>
      <c r="G66" s="330"/>
      <c r="H66" s="330"/>
      <c r="I66" s="327"/>
    </row>
    <row r="67" spans="1:9" ht="15.75" thickBot="1" x14ac:dyDescent="0.3">
      <c r="A67" s="522"/>
      <c r="B67" s="139" t="s">
        <v>444</v>
      </c>
      <c r="C67" s="460"/>
      <c r="D67" s="139" t="s">
        <v>446</v>
      </c>
      <c r="E67" s="139" t="s">
        <v>447</v>
      </c>
      <c r="F67" s="331"/>
      <c r="G67" s="331"/>
      <c r="H67" s="331"/>
      <c r="I67" s="328"/>
    </row>
    <row r="68" spans="1:9" x14ac:dyDescent="0.25">
      <c r="A68" s="598"/>
      <c r="B68" s="517" t="s">
        <v>971</v>
      </c>
      <c r="C68" s="140" t="s">
        <v>467</v>
      </c>
      <c r="D68" s="200"/>
      <c r="E68" s="200"/>
      <c r="F68" s="365"/>
      <c r="G68" s="365"/>
      <c r="H68" s="365"/>
      <c r="I68" s="362"/>
    </row>
    <row r="69" spans="1:9" x14ac:dyDescent="0.25">
      <c r="A69" s="599"/>
      <c r="B69" s="518"/>
      <c r="C69" s="142" t="s">
        <v>468</v>
      </c>
      <c r="D69" s="201"/>
      <c r="E69" s="201"/>
      <c r="F69" s="366"/>
      <c r="G69" s="366"/>
      <c r="H69" s="366"/>
      <c r="I69" s="363"/>
    </row>
    <row r="70" spans="1:9" x14ac:dyDescent="0.25">
      <c r="A70" s="599"/>
      <c r="B70" s="518"/>
      <c r="C70" s="159" t="s">
        <v>469</v>
      </c>
      <c r="D70" s="201"/>
      <c r="E70" s="201"/>
      <c r="F70" s="366"/>
      <c r="G70" s="366"/>
      <c r="H70" s="366"/>
      <c r="I70" s="363"/>
    </row>
    <row r="71" spans="1:9" x14ac:dyDescent="0.25">
      <c r="A71" s="599"/>
      <c r="B71" s="406" t="s">
        <v>972</v>
      </c>
      <c r="C71" s="158" t="s">
        <v>459</v>
      </c>
      <c r="D71" s="201"/>
      <c r="E71" s="201"/>
      <c r="F71" s="366"/>
      <c r="G71" s="366"/>
      <c r="H71" s="366"/>
      <c r="I71" s="363"/>
    </row>
    <row r="72" spans="1:9" x14ac:dyDescent="0.25">
      <c r="A72" s="599"/>
      <c r="B72" s="518"/>
      <c r="C72" s="142" t="s">
        <v>460</v>
      </c>
      <c r="D72" s="201"/>
      <c r="E72" s="201"/>
      <c r="F72" s="366"/>
      <c r="G72" s="366"/>
      <c r="H72" s="366"/>
      <c r="I72" s="363"/>
    </row>
    <row r="73" spans="1:9" x14ac:dyDescent="0.25">
      <c r="A73" s="599"/>
      <c r="B73" s="518"/>
      <c r="C73" s="159" t="s">
        <v>545</v>
      </c>
      <c r="D73" s="201"/>
      <c r="E73" s="201"/>
      <c r="F73" s="366"/>
      <c r="G73" s="366"/>
      <c r="H73" s="366"/>
      <c r="I73" s="363"/>
    </row>
    <row r="74" spans="1:9" x14ac:dyDescent="0.25">
      <c r="A74" s="599"/>
      <c r="B74" s="406" t="s">
        <v>973</v>
      </c>
      <c r="C74" s="158" t="s">
        <v>449</v>
      </c>
      <c r="D74" s="201"/>
      <c r="E74" s="201"/>
      <c r="F74" s="366"/>
      <c r="G74" s="366"/>
      <c r="H74" s="366"/>
      <c r="I74" s="363"/>
    </row>
    <row r="75" spans="1:9" x14ac:dyDescent="0.25">
      <c r="A75" s="599"/>
      <c r="B75" s="518"/>
      <c r="C75" s="142" t="s">
        <v>450</v>
      </c>
      <c r="D75" s="201"/>
      <c r="E75" s="201"/>
      <c r="F75" s="366"/>
      <c r="G75" s="366"/>
      <c r="H75" s="366"/>
      <c r="I75" s="363"/>
    </row>
    <row r="76" spans="1:9" x14ac:dyDescent="0.25">
      <c r="A76" s="599"/>
      <c r="B76" s="518"/>
      <c r="C76" s="159" t="s">
        <v>451</v>
      </c>
      <c r="D76" s="201"/>
      <c r="E76" s="201"/>
      <c r="F76" s="366"/>
      <c r="G76" s="366"/>
      <c r="H76" s="366"/>
      <c r="I76" s="363"/>
    </row>
    <row r="77" spans="1:9" x14ac:dyDescent="0.25">
      <c r="A77" s="599"/>
      <c r="B77" s="406" t="s">
        <v>974</v>
      </c>
      <c r="C77" s="158" t="s">
        <v>449</v>
      </c>
      <c r="D77" s="201"/>
      <c r="E77" s="201"/>
      <c r="F77" s="366"/>
      <c r="G77" s="366"/>
      <c r="H77" s="366"/>
      <c r="I77" s="363"/>
    </row>
    <row r="78" spans="1:9" x14ac:dyDescent="0.25">
      <c r="A78" s="599"/>
      <c r="B78" s="518"/>
      <c r="C78" s="142" t="s">
        <v>450</v>
      </c>
      <c r="D78" s="201"/>
      <c r="E78" s="201"/>
      <c r="F78" s="366"/>
      <c r="G78" s="366"/>
      <c r="H78" s="366"/>
      <c r="I78" s="363"/>
    </row>
    <row r="79" spans="1:9" x14ac:dyDescent="0.25">
      <c r="A79" s="599"/>
      <c r="B79" s="518"/>
      <c r="C79" s="159" t="s">
        <v>451</v>
      </c>
      <c r="D79" s="201"/>
      <c r="E79" s="201"/>
      <c r="F79" s="366"/>
      <c r="G79" s="366"/>
      <c r="H79" s="366"/>
      <c r="I79" s="363"/>
    </row>
    <row r="80" spans="1:9" x14ac:dyDescent="0.25">
      <c r="A80" s="599"/>
      <c r="B80" s="406" t="s">
        <v>975</v>
      </c>
      <c r="C80" s="158" t="s">
        <v>449</v>
      </c>
      <c r="D80" s="201"/>
      <c r="E80" s="201"/>
      <c r="F80" s="366"/>
      <c r="G80" s="366"/>
      <c r="H80" s="366"/>
      <c r="I80" s="363"/>
    </row>
    <row r="81" spans="1:9" x14ac:dyDescent="0.25">
      <c r="A81" s="599"/>
      <c r="B81" s="518"/>
      <c r="C81" s="142" t="s">
        <v>450</v>
      </c>
      <c r="D81" s="201"/>
      <c r="E81" s="201"/>
      <c r="F81" s="366"/>
      <c r="G81" s="366"/>
      <c r="H81" s="366"/>
      <c r="I81" s="363"/>
    </row>
    <row r="82" spans="1:9" x14ac:dyDescent="0.25">
      <c r="A82" s="599"/>
      <c r="B82" s="518"/>
      <c r="C82" s="159" t="s">
        <v>451</v>
      </c>
      <c r="D82" s="201"/>
      <c r="E82" s="201"/>
      <c r="F82" s="366"/>
      <c r="G82" s="366"/>
      <c r="H82" s="366"/>
      <c r="I82" s="363"/>
    </row>
    <row r="83" spans="1:9" x14ac:dyDescent="0.25">
      <c r="A83" s="599"/>
      <c r="B83" s="406" t="s">
        <v>976</v>
      </c>
      <c r="C83" s="158" t="s">
        <v>467</v>
      </c>
      <c r="D83" s="201"/>
      <c r="E83" s="201"/>
      <c r="F83" s="366"/>
      <c r="G83" s="366"/>
      <c r="H83" s="366"/>
      <c r="I83" s="363"/>
    </row>
    <row r="84" spans="1:9" x14ac:dyDescent="0.25">
      <c r="A84" s="599"/>
      <c r="B84" s="518"/>
      <c r="C84" s="142" t="s">
        <v>468</v>
      </c>
      <c r="D84" s="201"/>
      <c r="E84" s="201"/>
      <c r="F84" s="366"/>
      <c r="G84" s="366"/>
      <c r="H84" s="366"/>
      <c r="I84" s="363"/>
    </row>
    <row r="85" spans="1:9" x14ac:dyDescent="0.25">
      <c r="A85" s="599"/>
      <c r="B85" s="518"/>
      <c r="C85" s="159" t="s">
        <v>469</v>
      </c>
      <c r="D85" s="201"/>
      <c r="E85" s="201"/>
      <c r="F85" s="366"/>
      <c r="G85" s="366"/>
      <c r="H85" s="366"/>
      <c r="I85" s="363"/>
    </row>
    <row r="86" spans="1:9" x14ac:dyDescent="0.25">
      <c r="A86" s="599"/>
      <c r="B86" s="406" t="s">
        <v>977</v>
      </c>
      <c r="C86" s="158" t="s">
        <v>467</v>
      </c>
      <c r="D86" s="201"/>
      <c r="E86" s="201"/>
      <c r="F86" s="366"/>
      <c r="G86" s="366"/>
      <c r="H86" s="366"/>
      <c r="I86" s="363"/>
    </row>
    <row r="87" spans="1:9" x14ac:dyDescent="0.25">
      <c r="A87" s="599"/>
      <c r="B87" s="518"/>
      <c r="C87" s="142" t="s">
        <v>468</v>
      </c>
      <c r="D87" s="201"/>
      <c r="E87" s="201"/>
      <c r="F87" s="366"/>
      <c r="G87" s="366"/>
      <c r="H87" s="366"/>
      <c r="I87" s="363"/>
    </row>
    <row r="88" spans="1:9" x14ac:dyDescent="0.25">
      <c r="A88" s="599"/>
      <c r="B88" s="518"/>
      <c r="C88" s="159" t="s">
        <v>469</v>
      </c>
      <c r="D88" s="201"/>
      <c r="E88" s="201"/>
      <c r="F88" s="366"/>
      <c r="G88" s="366"/>
      <c r="H88" s="366"/>
      <c r="I88" s="363"/>
    </row>
    <row r="89" spans="1:9" x14ac:dyDescent="0.25">
      <c r="A89" s="599"/>
      <c r="B89" s="406" t="s">
        <v>978</v>
      </c>
      <c r="C89" s="158" t="s">
        <v>449</v>
      </c>
      <c r="D89" s="201"/>
      <c r="E89" s="201"/>
      <c r="F89" s="366"/>
      <c r="G89" s="366"/>
      <c r="H89" s="366"/>
      <c r="I89" s="363"/>
    </row>
    <row r="90" spans="1:9" x14ac:dyDescent="0.25">
      <c r="A90" s="599"/>
      <c r="B90" s="518"/>
      <c r="C90" s="142" t="s">
        <v>450</v>
      </c>
      <c r="D90" s="201"/>
      <c r="E90" s="201"/>
      <c r="F90" s="366"/>
      <c r="G90" s="366"/>
      <c r="H90" s="366"/>
      <c r="I90" s="363"/>
    </row>
    <row r="91" spans="1:9" x14ac:dyDescent="0.25">
      <c r="A91" s="599"/>
      <c r="B91" s="518"/>
      <c r="C91" s="159" t="s">
        <v>451</v>
      </c>
      <c r="D91" s="201"/>
      <c r="E91" s="201"/>
      <c r="F91" s="366"/>
      <c r="G91" s="366"/>
      <c r="H91" s="366"/>
      <c r="I91" s="363"/>
    </row>
    <row r="92" spans="1:9" x14ac:dyDescent="0.25">
      <c r="A92" s="599"/>
      <c r="B92" s="406" t="s">
        <v>979</v>
      </c>
      <c r="C92" s="158" t="s">
        <v>467</v>
      </c>
      <c r="D92" s="201"/>
      <c r="E92" s="201"/>
      <c r="F92" s="366"/>
      <c r="G92" s="366"/>
      <c r="H92" s="366"/>
      <c r="I92" s="363"/>
    </row>
    <row r="93" spans="1:9" x14ac:dyDescent="0.25">
      <c r="A93" s="599"/>
      <c r="B93" s="518"/>
      <c r="C93" s="142" t="s">
        <v>468</v>
      </c>
      <c r="D93" s="201"/>
      <c r="E93" s="201"/>
      <c r="F93" s="366"/>
      <c r="G93" s="366"/>
      <c r="H93" s="366"/>
      <c r="I93" s="363"/>
    </row>
    <row r="94" spans="1:9" ht="15.75" thickBot="1" x14ac:dyDescent="0.3">
      <c r="A94" s="600"/>
      <c r="B94" s="519"/>
      <c r="C94" s="144" t="s">
        <v>469</v>
      </c>
      <c r="D94" s="205"/>
      <c r="E94" s="205"/>
      <c r="F94" s="367"/>
      <c r="G94" s="367"/>
      <c r="H94" s="367"/>
      <c r="I94" s="364"/>
    </row>
    <row r="95" spans="1:9" ht="45" x14ac:dyDescent="0.25">
      <c r="A95" s="520">
        <v>5</v>
      </c>
      <c r="B95" s="162" t="s">
        <v>436</v>
      </c>
      <c r="C95" s="458" t="s">
        <v>445</v>
      </c>
      <c r="D95" s="135" t="s">
        <v>437</v>
      </c>
      <c r="E95" s="135" t="s">
        <v>438</v>
      </c>
      <c r="F95" s="329" t="s">
        <v>439</v>
      </c>
      <c r="G95" s="329" t="s">
        <v>440</v>
      </c>
      <c r="H95" s="329" t="s">
        <v>441</v>
      </c>
      <c r="I95" s="326" t="s">
        <v>442</v>
      </c>
    </row>
    <row r="96" spans="1:9" ht="31.5" x14ac:dyDescent="0.25">
      <c r="A96" s="521"/>
      <c r="B96" s="157" t="s">
        <v>980</v>
      </c>
      <c r="C96" s="459"/>
      <c r="D96" s="137">
        <f>ЦОС!D15</f>
        <v>0</v>
      </c>
      <c r="E96" s="212"/>
      <c r="F96" s="330"/>
      <c r="G96" s="330"/>
      <c r="H96" s="330"/>
      <c r="I96" s="327"/>
    </row>
    <row r="97" spans="1:9" ht="15.75" thickBot="1" x14ac:dyDescent="0.3">
      <c r="A97" s="522"/>
      <c r="B97" s="139" t="s">
        <v>444</v>
      </c>
      <c r="C97" s="460"/>
      <c r="D97" s="139" t="s">
        <v>446</v>
      </c>
      <c r="E97" s="139" t="s">
        <v>447</v>
      </c>
      <c r="F97" s="331"/>
      <c r="G97" s="331"/>
      <c r="H97" s="331"/>
      <c r="I97" s="328"/>
    </row>
    <row r="98" spans="1:9" x14ac:dyDescent="0.25">
      <c r="A98" s="598"/>
      <c r="B98" s="517" t="s">
        <v>981</v>
      </c>
      <c r="C98" s="140" t="s">
        <v>459</v>
      </c>
      <c r="D98" s="200"/>
      <c r="E98" s="200"/>
      <c r="F98" s="365"/>
      <c r="G98" s="365"/>
      <c r="H98" s="365"/>
      <c r="I98" s="362"/>
    </row>
    <row r="99" spans="1:9" x14ac:dyDescent="0.25">
      <c r="A99" s="599"/>
      <c r="B99" s="406"/>
      <c r="C99" s="142" t="s">
        <v>460</v>
      </c>
      <c r="D99" s="201"/>
      <c r="E99" s="201"/>
      <c r="F99" s="366"/>
      <c r="G99" s="366"/>
      <c r="H99" s="366"/>
      <c r="I99" s="363"/>
    </row>
    <row r="100" spans="1:9" x14ac:dyDescent="0.25">
      <c r="A100" s="599"/>
      <c r="B100" s="406"/>
      <c r="C100" s="159" t="s">
        <v>545</v>
      </c>
      <c r="D100" s="201"/>
      <c r="E100" s="201"/>
      <c r="F100" s="366"/>
      <c r="G100" s="366"/>
      <c r="H100" s="366"/>
      <c r="I100" s="363"/>
    </row>
    <row r="101" spans="1:9" x14ac:dyDescent="0.25">
      <c r="A101" s="599"/>
      <c r="B101" s="406" t="s">
        <v>982</v>
      </c>
      <c r="C101" s="158" t="s">
        <v>459</v>
      </c>
      <c r="D101" s="201"/>
      <c r="E101" s="201"/>
      <c r="F101" s="366"/>
      <c r="G101" s="366"/>
      <c r="H101" s="366"/>
      <c r="I101" s="363"/>
    </row>
    <row r="102" spans="1:9" x14ac:dyDescent="0.25">
      <c r="A102" s="599"/>
      <c r="B102" s="406"/>
      <c r="C102" s="142" t="s">
        <v>460</v>
      </c>
      <c r="D102" s="201"/>
      <c r="E102" s="201"/>
      <c r="F102" s="366"/>
      <c r="G102" s="366"/>
      <c r="H102" s="366"/>
      <c r="I102" s="363"/>
    </row>
    <row r="103" spans="1:9" x14ac:dyDescent="0.25">
      <c r="A103" s="599"/>
      <c r="B103" s="406"/>
      <c r="C103" s="159" t="s">
        <v>545</v>
      </c>
      <c r="D103" s="201"/>
      <c r="E103" s="201"/>
      <c r="F103" s="366"/>
      <c r="G103" s="366"/>
      <c r="H103" s="366"/>
      <c r="I103" s="363"/>
    </row>
    <row r="104" spans="1:9" x14ac:dyDescent="0.25">
      <c r="A104" s="599"/>
      <c r="B104" s="406" t="s">
        <v>983</v>
      </c>
      <c r="C104" s="158" t="s">
        <v>467</v>
      </c>
      <c r="D104" s="201"/>
      <c r="E104" s="201"/>
      <c r="F104" s="366"/>
      <c r="G104" s="366"/>
      <c r="H104" s="366"/>
      <c r="I104" s="363"/>
    </row>
    <row r="105" spans="1:9" x14ac:dyDescent="0.25">
      <c r="A105" s="599"/>
      <c r="B105" s="518"/>
      <c r="C105" s="142" t="s">
        <v>468</v>
      </c>
      <c r="D105" s="201"/>
      <c r="E105" s="201"/>
      <c r="F105" s="366"/>
      <c r="G105" s="366"/>
      <c r="H105" s="366"/>
      <c r="I105" s="363"/>
    </row>
    <row r="106" spans="1:9" x14ac:dyDescent="0.25">
      <c r="A106" s="599"/>
      <c r="B106" s="518"/>
      <c r="C106" s="159" t="s">
        <v>469</v>
      </c>
      <c r="D106" s="201"/>
      <c r="E106" s="201"/>
      <c r="F106" s="366"/>
      <c r="G106" s="366"/>
      <c r="H106" s="366"/>
      <c r="I106" s="363"/>
    </row>
    <row r="107" spans="1:9" x14ac:dyDescent="0.25">
      <c r="A107" s="599"/>
      <c r="B107" s="406" t="s">
        <v>984</v>
      </c>
      <c r="C107" s="158" t="s">
        <v>467</v>
      </c>
      <c r="D107" s="201"/>
      <c r="E107" s="201"/>
      <c r="F107" s="366"/>
      <c r="G107" s="366"/>
      <c r="H107" s="366"/>
      <c r="I107" s="363"/>
    </row>
    <row r="108" spans="1:9" x14ac:dyDescent="0.25">
      <c r="A108" s="599"/>
      <c r="B108" s="518"/>
      <c r="C108" s="142" t="s">
        <v>468</v>
      </c>
      <c r="D108" s="201"/>
      <c r="E108" s="201"/>
      <c r="F108" s="366"/>
      <c r="G108" s="366"/>
      <c r="H108" s="366"/>
      <c r="I108" s="363"/>
    </row>
    <row r="109" spans="1:9" x14ac:dyDescent="0.25">
      <c r="A109" s="599"/>
      <c r="B109" s="518"/>
      <c r="C109" s="159" t="s">
        <v>469</v>
      </c>
      <c r="D109" s="201"/>
      <c r="E109" s="201"/>
      <c r="F109" s="366"/>
      <c r="G109" s="366"/>
      <c r="H109" s="366"/>
      <c r="I109" s="363"/>
    </row>
    <row r="110" spans="1:9" x14ac:dyDescent="0.25">
      <c r="A110" s="599"/>
      <c r="B110" s="406" t="s">
        <v>985</v>
      </c>
      <c r="C110" s="158" t="s">
        <v>467</v>
      </c>
      <c r="D110" s="201"/>
      <c r="E110" s="201"/>
      <c r="F110" s="366"/>
      <c r="G110" s="366"/>
      <c r="H110" s="366"/>
      <c r="I110" s="363"/>
    </row>
    <row r="111" spans="1:9" x14ac:dyDescent="0.25">
      <c r="A111" s="599"/>
      <c r="B111" s="518"/>
      <c r="C111" s="142" t="s">
        <v>468</v>
      </c>
      <c r="D111" s="201"/>
      <c r="E111" s="201"/>
      <c r="F111" s="366"/>
      <c r="G111" s="366"/>
      <c r="H111" s="366"/>
      <c r="I111" s="363"/>
    </row>
    <row r="112" spans="1:9" x14ac:dyDescent="0.25">
      <c r="A112" s="599"/>
      <c r="B112" s="518"/>
      <c r="C112" s="159" t="s">
        <v>469</v>
      </c>
      <c r="D112" s="201"/>
      <c r="E112" s="201"/>
      <c r="F112" s="366"/>
      <c r="G112" s="366"/>
      <c r="H112" s="366"/>
      <c r="I112" s="363"/>
    </row>
    <row r="113" spans="1:9" x14ac:dyDescent="0.25">
      <c r="A113" s="599"/>
      <c r="B113" s="406" t="s">
        <v>986</v>
      </c>
      <c r="C113" s="158" t="s">
        <v>459</v>
      </c>
      <c r="D113" s="201"/>
      <c r="E113" s="201"/>
      <c r="F113" s="366"/>
      <c r="G113" s="366"/>
      <c r="H113" s="366"/>
      <c r="I113" s="363"/>
    </row>
    <row r="114" spans="1:9" x14ac:dyDescent="0.25">
      <c r="A114" s="599"/>
      <c r="B114" s="518"/>
      <c r="C114" s="142" t="s">
        <v>460</v>
      </c>
      <c r="D114" s="201"/>
      <c r="E114" s="201"/>
      <c r="F114" s="366"/>
      <c r="G114" s="366"/>
      <c r="H114" s="366"/>
      <c r="I114" s="363"/>
    </row>
    <row r="115" spans="1:9" ht="36.75" customHeight="1" x14ac:dyDescent="0.25">
      <c r="A115" s="599"/>
      <c r="B115" s="518"/>
      <c r="C115" s="159" t="s">
        <v>545</v>
      </c>
      <c r="D115" s="201"/>
      <c r="E115" s="201"/>
      <c r="F115" s="366"/>
      <c r="G115" s="366"/>
      <c r="H115" s="366"/>
      <c r="I115" s="363"/>
    </row>
    <row r="116" spans="1:9" ht="27" customHeight="1" x14ac:dyDescent="0.25">
      <c r="A116" s="599"/>
      <c r="B116" s="406" t="s">
        <v>987</v>
      </c>
      <c r="C116" s="158" t="s">
        <v>467</v>
      </c>
      <c r="D116" s="201"/>
      <c r="E116" s="201"/>
      <c r="F116" s="366"/>
      <c r="G116" s="366"/>
      <c r="H116" s="366"/>
      <c r="I116" s="363"/>
    </row>
    <row r="117" spans="1:9" ht="27" customHeight="1" x14ac:dyDescent="0.25">
      <c r="A117" s="599"/>
      <c r="B117" s="518"/>
      <c r="C117" s="142" t="s">
        <v>468</v>
      </c>
      <c r="D117" s="201"/>
      <c r="E117" s="201"/>
      <c r="F117" s="366"/>
      <c r="G117" s="366"/>
      <c r="H117" s="366"/>
      <c r="I117" s="363"/>
    </row>
    <row r="118" spans="1:9" ht="27" customHeight="1" x14ac:dyDescent="0.25">
      <c r="A118" s="599"/>
      <c r="B118" s="518"/>
      <c r="C118" s="159" t="s">
        <v>469</v>
      </c>
      <c r="D118" s="201"/>
      <c r="E118" s="201"/>
      <c r="F118" s="366"/>
      <c r="G118" s="366"/>
      <c r="H118" s="366"/>
      <c r="I118" s="363"/>
    </row>
    <row r="119" spans="1:9" ht="23.25" customHeight="1" x14ac:dyDescent="0.25">
      <c r="A119" s="599"/>
      <c r="B119" s="406" t="s">
        <v>988</v>
      </c>
      <c r="C119" s="158" t="s">
        <v>467</v>
      </c>
      <c r="D119" s="201"/>
      <c r="E119" s="201"/>
      <c r="F119" s="366"/>
      <c r="G119" s="366"/>
      <c r="H119" s="366"/>
      <c r="I119" s="363"/>
    </row>
    <row r="120" spans="1:9" ht="23.25" customHeight="1" x14ac:dyDescent="0.25">
      <c r="A120" s="599"/>
      <c r="B120" s="518"/>
      <c r="C120" s="142" t="s">
        <v>468</v>
      </c>
      <c r="D120" s="201"/>
      <c r="E120" s="201"/>
      <c r="F120" s="366"/>
      <c r="G120" s="366"/>
      <c r="H120" s="366"/>
      <c r="I120" s="363"/>
    </row>
    <row r="121" spans="1:9" ht="23.25" customHeight="1" x14ac:dyDescent="0.25">
      <c r="A121" s="599"/>
      <c r="B121" s="518"/>
      <c r="C121" s="159" t="s">
        <v>469</v>
      </c>
      <c r="D121" s="201"/>
      <c r="E121" s="201"/>
      <c r="F121" s="366"/>
      <c r="G121" s="366"/>
      <c r="H121" s="366"/>
      <c r="I121" s="363"/>
    </row>
    <row r="122" spans="1:9" ht="34.5" customHeight="1" x14ac:dyDescent="0.25">
      <c r="A122" s="599"/>
      <c r="B122" s="406" t="s">
        <v>989</v>
      </c>
      <c r="C122" s="158" t="s">
        <v>467</v>
      </c>
      <c r="D122" s="201"/>
      <c r="E122" s="201"/>
      <c r="F122" s="366"/>
      <c r="G122" s="366"/>
      <c r="H122" s="366"/>
      <c r="I122" s="363"/>
    </row>
    <row r="123" spans="1:9" ht="34.5" customHeight="1" x14ac:dyDescent="0.25">
      <c r="A123" s="599"/>
      <c r="B123" s="406"/>
      <c r="C123" s="142" t="s">
        <v>468</v>
      </c>
      <c r="D123" s="201"/>
      <c r="E123" s="201"/>
      <c r="F123" s="366"/>
      <c r="G123" s="366"/>
      <c r="H123" s="366"/>
      <c r="I123" s="363"/>
    </row>
    <row r="124" spans="1:9" ht="34.5" customHeight="1" x14ac:dyDescent="0.25">
      <c r="A124" s="599"/>
      <c r="B124" s="406"/>
      <c r="C124" s="159" t="s">
        <v>469</v>
      </c>
      <c r="D124" s="201"/>
      <c r="E124" s="201"/>
      <c r="F124" s="366"/>
      <c r="G124" s="366"/>
      <c r="H124" s="366"/>
      <c r="I124" s="363"/>
    </row>
    <row r="125" spans="1:9" x14ac:dyDescent="0.25">
      <c r="A125" s="599"/>
      <c r="B125" s="406" t="s">
        <v>990</v>
      </c>
      <c r="C125" s="158" t="s">
        <v>467</v>
      </c>
      <c r="D125" s="201"/>
      <c r="E125" s="201"/>
      <c r="F125" s="366"/>
      <c r="G125" s="366"/>
      <c r="H125" s="366"/>
      <c r="I125" s="363"/>
    </row>
    <row r="126" spans="1:9" x14ac:dyDescent="0.25">
      <c r="A126" s="599"/>
      <c r="B126" s="518"/>
      <c r="C126" s="142" t="s">
        <v>468</v>
      </c>
      <c r="D126" s="201"/>
      <c r="E126" s="201"/>
      <c r="F126" s="366"/>
      <c r="G126" s="366"/>
      <c r="H126" s="366"/>
      <c r="I126" s="363"/>
    </row>
    <row r="127" spans="1:9" x14ac:dyDescent="0.25">
      <c r="A127" s="599"/>
      <c r="B127" s="518"/>
      <c r="C127" s="159" t="s">
        <v>469</v>
      </c>
      <c r="D127" s="201"/>
      <c r="E127" s="201"/>
      <c r="F127" s="366"/>
      <c r="G127" s="366"/>
      <c r="H127" s="366"/>
      <c r="I127" s="363"/>
    </row>
    <row r="128" spans="1:9" ht="24.75" customHeight="1" x14ac:dyDescent="0.25">
      <c r="A128" s="599"/>
      <c r="B128" s="406" t="s">
        <v>991</v>
      </c>
      <c r="C128" s="158" t="s">
        <v>903</v>
      </c>
      <c r="D128" s="201"/>
      <c r="E128" s="201"/>
      <c r="F128" s="366"/>
      <c r="G128" s="366"/>
      <c r="H128" s="366"/>
      <c r="I128" s="363"/>
    </row>
    <row r="129" spans="1:9" ht="24.75" customHeight="1" x14ac:dyDescent="0.25">
      <c r="A129" s="599"/>
      <c r="B129" s="518"/>
      <c r="C129" s="142" t="s">
        <v>904</v>
      </c>
      <c r="D129" s="201"/>
      <c r="E129" s="201"/>
      <c r="F129" s="366"/>
      <c r="G129" s="366"/>
      <c r="H129" s="366"/>
      <c r="I129" s="363"/>
    </row>
    <row r="130" spans="1:9" ht="24.75" customHeight="1" x14ac:dyDescent="0.25">
      <c r="A130" s="599"/>
      <c r="B130" s="518"/>
      <c r="C130" s="159" t="s">
        <v>905</v>
      </c>
      <c r="D130" s="201"/>
      <c r="E130" s="201"/>
      <c r="F130" s="366"/>
      <c r="G130" s="366"/>
      <c r="H130" s="366"/>
      <c r="I130" s="363"/>
    </row>
    <row r="131" spans="1:9" x14ac:dyDescent="0.25">
      <c r="A131" s="599"/>
      <c r="B131" s="406" t="s">
        <v>992</v>
      </c>
      <c r="C131" s="158" t="s">
        <v>903</v>
      </c>
      <c r="D131" s="201"/>
      <c r="E131" s="201"/>
      <c r="F131" s="366"/>
      <c r="G131" s="366"/>
      <c r="H131" s="366"/>
      <c r="I131" s="363"/>
    </row>
    <row r="132" spans="1:9" x14ac:dyDescent="0.25">
      <c r="A132" s="599"/>
      <c r="B132" s="518"/>
      <c r="C132" s="142" t="s">
        <v>904</v>
      </c>
      <c r="D132" s="201"/>
      <c r="E132" s="201"/>
      <c r="F132" s="366"/>
      <c r="G132" s="366"/>
      <c r="H132" s="366"/>
      <c r="I132" s="363"/>
    </row>
    <row r="133" spans="1:9" x14ac:dyDescent="0.25">
      <c r="A133" s="599"/>
      <c r="B133" s="518"/>
      <c r="C133" s="159" t="s">
        <v>905</v>
      </c>
      <c r="D133" s="201"/>
      <c r="E133" s="201"/>
      <c r="F133" s="366"/>
      <c r="G133" s="366"/>
      <c r="H133" s="366"/>
      <c r="I133" s="363"/>
    </row>
    <row r="134" spans="1:9" x14ac:dyDescent="0.25">
      <c r="A134" s="599"/>
      <c r="B134" s="406" t="s">
        <v>993</v>
      </c>
      <c r="C134" s="158" t="s">
        <v>449</v>
      </c>
      <c r="D134" s="201"/>
      <c r="E134" s="201"/>
      <c r="F134" s="366"/>
      <c r="G134" s="366"/>
      <c r="H134" s="366"/>
      <c r="I134" s="363"/>
    </row>
    <row r="135" spans="1:9" x14ac:dyDescent="0.25">
      <c r="A135" s="599"/>
      <c r="B135" s="518"/>
      <c r="C135" s="142" t="s">
        <v>450</v>
      </c>
      <c r="D135" s="201"/>
      <c r="E135" s="201"/>
      <c r="F135" s="366"/>
      <c r="G135" s="366"/>
      <c r="H135" s="366"/>
      <c r="I135" s="363"/>
    </row>
    <row r="136" spans="1:9" x14ac:dyDescent="0.25">
      <c r="A136" s="599"/>
      <c r="B136" s="518"/>
      <c r="C136" s="159" t="s">
        <v>451</v>
      </c>
      <c r="D136" s="201"/>
      <c r="E136" s="201"/>
      <c r="F136" s="366"/>
      <c r="G136" s="366"/>
      <c r="H136" s="366"/>
      <c r="I136" s="363"/>
    </row>
    <row r="137" spans="1:9" x14ac:dyDescent="0.25">
      <c r="A137" s="599"/>
      <c r="B137" s="406" t="s">
        <v>994</v>
      </c>
      <c r="C137" s="158" t="s">
        <v>449</v>
      </c>
      <c r="D137" s="201"/>
      <c r="E137" s="201"/>
      <c r="F137" s="366"/>
      <c r="G137" s="366"/>
      <c r="H137" s="366"/>
      <c r="I137" s="363"/>
    </row>
    <row r="138" spans="1:9" x14ac:dyDescent="0.25">
      <c r="A138" s="599"/>
      <c r="B138" s="518"/>
      <c r="C138" s="142" t="s">
        <v>450</v>
      </c>
      <c r="D138" s="201"/>
      <c r="E138" s="201"/>
      <c r="F138" s="366"/>
      <c r="G138" s="366"/>
      <c r="H138" s="366"/>
      <c r="I138" s="363"/>
    </row>
    <row r="139" spans="1:9" ht="15.75" thickBot="1" x14ac:dyDescent="0.3">
      <c r="A139" s="600"/>
      <c r="B139" s="519"/>
      <c r="C139" s="144" t="s">
        <v>451</v>
      </c>
      <c r="D139" s="205"/>
      <c r="E139" s="205"/>
      <c r="F139" s="367"/>
      <c r="G139" s="367"/>
      <c r="H139" s="367"/>
      <c r="I139" s="364"/>
    </row>
    <row r="140" spans="1:9" ht="45" x14ac:dyDescent="0.25">
      <c r="A140" s="520">
        <v>6</v>
      </c>
      <c r="B140" s="162" t="s">
        <v>436</v>
      </c>
      <c r="C140" s="458" t="s">
        <v>445</v>
      </c>
      <c r="D140" s="135" t="s">
        <v>437</v>
      </c>
      <c r="E140" s="135" t="s">
        <v>438</v>
      </c>
      <c r="F140" s="329" t="s">
        <v>439</v>
      </c>
      <c r="G140" s="329" t="s">
        <v>440</v>
      </c>
      <c r="H140" s="329" t="s">
        <v>441</v>
      </c>
      <c r="I140" s="326" t="s">
        <v>442</v>
      </c>
    </row>
    <row r="141" spans="1:9" ht="78.75" x14ac:dyDescent="0.25">
      <c r="A141" s="521"/>
      <c r="B141" s="157" t="s">
        <v>995</v>
      </c>
      <c r="C141" s="459"/>
      <c r="D141" s="137">
        <f>ЦОС!D19</f>
        <v>0</v>
      </c>
      <c r="E141" s="212"/>
      <c r="F141" s="330"/>
      <c r="G141" s="330"/>
      <c r="H141" s="330"/>
      <c r="I141" s="327"/>
    </row>
    <row r="142" spans="1:9" ht="15.75" thickBot="1" x14ac:dyDescent="0.3">
      <c r="A142" s="522"/>
      <c r="B142" s="139" t="s">
        <v>444</v>
      </c>
      <c r="C142" s="460"/>
      <c r="D142" s="139" t="s">
        <v>446</v>
      </c>
      <c r="E142" s="139" t="s">
        <v>447</v>
      </c>
      <c r="F142" s="331"/>
      <c r="G142" s="331"/>
      <c r="H142" s="331"/>
      <c r="I142" s="328"/>
    </row>
    <row r="143" spans="1:9" x14ac:dyDescent="0.25">
      <c r="A143" s="598"/>
      <c r="B143" s="517" t="s">
        <v>996</v>
      </c>
      <c r="C143" s="140" t="s">
        <v>449</v>
      </c>
      <c r="D143" s="200"/>
      <c r="E143" s="200"/>
      <c r="F143" s="365"/>
      <c r="G143" s="365"/>
      <c r="H143" s="365"/>
      <c r="I143" s="362"/>
    </row>
    <row r="144" spans="1:9" x14ac:dyDescent="0.25">
      <c r="A144" s="599"/>
      <c r="B144" s="518"/>
      <c r="C144" s="142" t="s">
        <v>450</v>
      </c>
      <c r="D144" s="201"/>
      <c r="E144" s="201"/>
      <c r="F144" s="366"/>
      <c r="G144" s="366"/>
      <c r="H144" s="366"/>
      <c r="I144" s="363"/>
    </row>
    <row r="145" spans="1:9" x14ac:dyDescent="0.25">
      <c r="A145" s="599"/>
      <c r="B145" s="518"/>
      <c r="C145" s="159" t="s">
        <v>451</v>
      </c>
      <c r="D145" s="201"/>
      <c r="E145" s="201"/>
      <c r="F145" s="366"/>
      <c r="G145" s="366"/>
      <c r="H145" s="366"/>
      <c r="I145" s="363"/>
    </row>
    <row r="146" spans="1:9" ht="27" customHeight="1" x14ac:dyDescent="0.25">
      <c r="A146" s="599"/>
      <c r="B146" s="406" t="s">
        <v>997</v>
      </c>
      <c r="C146" s="158" t="s">
        <v>449</v>
      </c>
      <c r="D146" s="201"/>
      <c r="E146" s="201"/>
      <c r="F146" s="366"/>
      <c r="G146" s="366"/>
      <c r="H146" s="366"/>
      <c r="I146" s="363"/>
    </row>
    <row r="147" spans="1:9" ht="27" customHeight="1" x14ac:dyDescent="0.25">
      <c r="A147" s="599"/>
      <c r="B147" s="518"/>
      <c r="C147" s="142" t="s">
        <v>450</v>
      </c>
      <c r="D147" s="201"/>
      <c r="E147" s="201"/>
      <c r="F147" s="366"/>
      <c r="G147" s="366"/>
      <c r="H147" s="366"/>
      <c r="I147" s="363"/>
    </row>
    <row r="148" spans="1:9" ht="27" customHeight="1" x14ac:dyDescent="0.25">
      <c r="A148" s="599"/>
      <c r="B148" s="518"/>
      <c r="C148" s="159" t="s">
        <v>451</v>
      </c>
      <c r="D148" s="201"/>
      <c r="E148" s="201"/>
      <c r="F148" s="366"/>
      <c r="G148" s="366"/>
      <c r="H148" s="366"/>
      <c r="I148" s="363"/>
    </row>
    <row r="149" spans="1:9" x14ac:dyDescent="0.25">
      <c r="A149" s="599"/>
      <c r="B149" s="406" t="s">
        <v>998</v>
      </c>
      <c r="C149" s="158" t="s">
        <v>449</v>
      </c>
      <c r="D149" s="201"/>
      <c r="E149" s="201"/>
      <c r="F149" s="366"/>
      <c r="G149" s="366"/>
      <c r="H149" s="366"/>
      <c r="I149" s="363"/>
    </row>
    <row r="150" spans="1:9" x14ac:dyDescent="0.25">
      <c r="A150" s="599"/>
      <c r="B150" s="518"/>
      <c r="C150" s="142" t="s">
        <v>450</v>
      </c>
      <c r="D150" s="201"/>
      <c r="E150" s="201"/>
      <c r="F150" s="366"/>
      <c r="G150" s="366"/>
      <c r="H150" s="366"/>
      <c r="I150" s="363"/>
    </row>
    <row r="151" spans="1:9" x14ac:dyDescent="0.25">
      <c r="A151" s="599"/>
      <c r="B151" s="518"/>
      <c r="C151" s="159" t="s">
        <v>451</v>
      </c>
      <c r="D151" s="201"/>
      <c r="E151" s="201"/>
      <c r="F151" s="366"/>
      <c r="G151" s="366"/>
      <c r="H151" s="366"/>
      <c r="I151" s="363"/>
    </row>
    <row r="152" spans="1:9" x14ac:dyDescent="0.25">
      <c r="A152" s="599"/>
      <c r="B152" s="406" t="s">
        <v>999</v>
      </c>
      <c r="C152" s="158" t="s">
        <v>467</v>
      </c>
      <c r="D152" s="201"/>
      <c r="E152" s="201"/>
      <c r="F152" s="366"/>
      <c r="G152" s="366"/>
      <c r="H152" s="366"/>
      <c r="I152" s="363"/>
    </row>
    <row r="153" spans="1:9" x14ac:dyDescent="0.25">
      <c r="A153" s="599"/>
      <c r="B153" s="518"/>
      <c r="C153" s="142" t="s">
        <v>468</v>
      </c>
      <c r="D153" s="201"/>
      <c r="E153" s="201"/>
      <c r="F153" s="366"/>
      <c r="G153" s="366"/>
      <c r="H153" s="366"/>
      <c r="I153" s="363"/>
    </row>
    <row r="154" spans="1:9" x14ac:dyDescent="0.25">
      <c r="A154" s="599"/>
      <c r="B154" s="518"/>
      <c r="C154" s="159" t="s">
        <v>469</v>
      </c>
      <c r="D154" s="201"/>
      <c r="E154" s="201"/>
      <c r="F154" s="366"/>
      <c r="G154" s="366"/>
      <c r="H154" s="366"/>
      <c r="I154" s="363"/>
    </row>
    <row r="155" spans="1:9" x14ac:dyDescent="0.25">
      <c r="A155" s="599"/>
      <c r="B155" s="406" t="s">
        <v>1000</v>
      </c>
      <c r="C155" s="158" t="s">
        <v>467</v>
      </c>
      <c r="D155" s="201"/>
      <c r="E155" s="201"/>
      <c r="F155" s="366"/>
      <c r="G155" s="366"/>
      <c r="H155" s="366"/>
      <c r="I155" s="363"/>
    </row>
    <row r="156" spans="1:9" x14ac:dyDescent="0.25">
      <c r="A156" s="599"/>
      <c r="B156" s="518"/>
      <c r="C156" s="142" t="s">
        <v>468</v>
      </c>
      <c r="D156" s="201"/>
      <c r="E156" s="201"/>
      <c r="F156" s="366"/>
      <c r="G156" s="366"/>
      <c r="H156" s="366"/>
      <c r="I156" s="363"/>
    </row>
    <row r="157" spans="1:9" x14ac:dyDescent="0.25">
      <c r="A157" s="599"/>
      <c r="B157" s="518"/>
      <c r="C157" s="159" t="s">
        <v>469</v>
      </c>
      <c r="D157" s="201"/>
      <c r="E157" s="201"/>
      <c r="F157" s="366"/>
      <c r="G157" s="366"/>
      <c r="H157" s="366"/>
      <c r="I157" s="363"/>
    </row>
    <row r="158" spans="1:9" x14ac:dyDescent="0.25">
      <c r="A158" s="599"/>
      <c r="B158" s="406" t="s">
        <v>1001</v>
      </c>
      <c r="C158" s="158" t="s">
        <v>467</v>
      </c>
      <c r="D158" s="201"/>
      <c r="E158" s="201"/>
      <c r="F158" s="366"/>
      <c r="G158" s="366"/>
      <c r="H158" s="366"/>
      <c r="I158" s="363"/>
    </row>
    <row r="159" spans="1:9" x14ac:dyDescent="0.25">
      <c r="A159" s="599"/>
      <c r="B159" s="518"/>
      <c r="C159" s="142" t="s">
        <v>468</v>
      </c>
      <c r="D159" s="201"/>
      <c r="E159" s="201"/>
      <c r="F159" s="366"/>
      <c r="G159" s="366"/>
      <c r="H159" s="366"/>
      <c r="I159" s="363"/>
    </row>
    <row r="160" spans="1:9" x14ac:dyDescent="0.25">
      <c r="A160" s="599"/>
      <c r="B160" s="518"/>
      <c r="C160" s="159" t="s">
        <v>469</v>
      </c>
      <c r="D160" s="201"/>
      <c r="E160" s="201"/>
      <c r="F160" s="366"/>
      <c r="G160" s="366"/>
      <c r="H160" s="366"/>
      <c r="I160" s="363"/>
    </row>
    <row r="161" spans="1:9" x14ac:dyDescent="0.25">
      <c r="A161" s="599"/>
      <c r="B161" s="406" t="s">
        <v>1002</v>
      </c>
      <c r="C161" s="158" t="s">
        <v>467</v>
      </c>
      <c r="D161" s="201"/>
      <c r="E161" s="201"/>
      <c r="F161" s="366"/>
      <c r="G161" s="366"/>
      <c r="H161" s="366"/>
      <c r="I161" s="363"/>
    </row>
    <row r="162" spans="1:9" x14ac:dyDescent="0.25">
      <c r="A162" s="599"/>
      <c r="B162" s="518"/>
      <c r="C162" s="142" t="s">
        <v>468</v>
      </c>
      <c r="D162" s="201"/>
      <c r="E162" s="201"/>
      <c r="F162" s="366"/>
      <c r="G162" s="366"/>
      <c r="H162" s="366"/>
      <c r="I162" s="363"/>
    </row>
    <row r="163" spans="1:9" x14ac:dyDescent="0.25">
      <c r="A163" s="599"/>
      <c r="B163" s="518"/>
      <c r="C163" s="159" t="s">
        <v>469</v>
      </c>
      <c r="D163" s="201"/>
      <c r="E163" s="201"/>
      <c r="F163" s="366"/>
      <c r="G163" s="366"/>
      <c r="H163" s="366"/>
      <c r="I163" s="363"/>
    </row>
    <row r="164" spans="1:9" x14ac:dyDescent="0.25">
      <c r="A164" s="599"/>
      <c r="B164" s="406" t="s">
        <v>1003</v>
      </c>
      <c r="C164" s="158" t="s">
        <v>467</v>
      </c>
      <c r="D164" s="201"/>
      <c r="E164" s="201"/>
      <c r="F164" s="366"/>
      <c r="G164" s="366"/>
      <c r="H164" s="366"/>
      <c r="I164" s="363"/>
    </row>
    <row r="165" spans="1:9" x14ac:dyDescent="0.25">
      <c r="A165" s="599"/>
      <c r="B165" s="518"/>
      <c r="C165" s="142" t="s">
        <v>468</v>
      </c>
      <c r="D165" s="201"/>
      <c r="E165" s="201"/>
      <c r="F165" s="366"/>
      <c r="G165" s="366"/>
      <c r="H165" s="366"/>
      <c r="I165" s="363"/>
    </row>
    <row r="166" spans="1:9" x14ac:dyDescent="0.25">
      <c r="A166" s="599"/>
      <c r="B166" s="518"/>
      <c r="C166" s="159" t="s">
        <v>469</v>
      </c>
      <c r="D166" s="201"/>
      <c r="E166" s="201"/>
      <c r="F166" s="366"/>
      <c r="G166" s="366"/>
      <c r="H166" s="366"/>
      <c r="I166" s="363"/>
    </row>
    <row r="167" spans="1:9" x14ac:dyDescent="0.25">
      <c r="A167" s="599"/>
      <c r="B167" s="406" t="s">
        <v>1004</v>
      </c>
      <c r="C167" s="158" t="s">
        <v>467</v>
      </c>
      <c r="D167" s="201"/>
      <c r="E167" s="201"/>
      <c r="F167" s="366"/>
      <c r="G167" s="366"/>
      <c r="H167" s="366"/>
      <c r="I167" s="363"/>
    </row>
    <row r="168" spans="1:9" x14ac:dyDescent="0.25">
      <c r="A168" s="599"/>
      <c r="B168" s="518"/>
      <c r="C168" s="142" t="s">
        <v>468</v>
      </c>
      <c r="D168" s="201"/>
      <c r="E168" s="201"/>
      <c r="F168" s="366"/>
      <c r="G168" s="366"/>
      <c r="H168" s="366"/>
      <c r="I168" s="363"/>
    </row>
    <row r="169" spans="1:9" x14ac:dyDescent="0.25">
      <c r="A169" s="599"/>
      <c r="B169" s="518"/>
      <c r="C169" s="159" t="s">
        <v>469</v>
      </c>
      <c r="D169" s="201"/>
      <c r="E169" s="201"/>
      <c r="F169" s="366"/>
      <c r="G169" s="366"/>
      <c r="H169" s="366"/>
      <c r="I169" s="363"/>
    </row>
    <row r="170" spans="1:9" x14ac:dyDescent="0.25">
      <c r="A170" s="599"/>
      <c r="B170" s="406" t="s">
        <v>1005</v>
      </c>
      <c r="C170" s="158" t="s">
        <v>467</v>
      </c>
      <c r="D170" s="201"/>
      <c r="E170" s="201"/>
      <c r="F170" s="366"/>
      <c r="G170" s="366"/>
      <c r="H170" s="366"/>
      <c r="I170" s="363"/>
    </row>
    <row r="171" spans="1:9" x14ac:dyDescent="0.25">
      <c r="A171" s="599"/>
      <c r="B171" s="518"/>
      <c r="C171" s="142" t="s">
        <v>468</v>
      </c>
      <c r="D171" s="201"/>
      <c r="E171" s="201"/>
      <c r="F171" s="366"/>
      <c r="G171" s="366"/>
      <c r="H171" s="366"/>
      <c r="I171" s="363"/>
    </row>
    <row r="172" spans="1:9" x14ac:dyDescent="0.25">
      <c r="A172" s="599"/>
      <c r="B172" s="518"/>
      <c r="C172" s="159" t="s">
        <v>469</v>
      </c>
      <c r="D172" s="201"/>
      <c r="E172" s="201"/>
      <c r="F172" s="366"/>
      <c r="G172" s="366"/>
      <c r="H172" s="366"/>
      <c r="I172" s="363"/>
    </row>
    <row r="173" spans="1:9" x14ac:dyDescent="0.25">
      <c r="A173" s="599"/>
      <c r="B173" s="406" t="s">
        <v>1006</v>
      </c>
      <c r="C173" s="158" t="s">
        <v>467</v>
      </c>
      <c r="D173" s="201"/>
      <c r="E173" s="201"/>
      <c r="F173" s="366"/>
      <c r="G173" s="366"/>
      <c r="H173" s="366"/>
      <c r="I173" s="363"/>
    </row>
    <row r="174" spans="1:9" x14ac:dyDescent="0.25">
      <c r="A174" s="599"/>
      <c r="B174" s="518"/>
      <c r="C174" s="142" t="s">
        <v>468</v>
      </c>
      <c r="D174" s="201"/>
      <c r="E174" s="201"/>
      <c r="F174" s="366"/>
      <c r="G174" s="366"/>
      <c r="H174" s="366"/>
      <c r="I174" s="363"/>
    </row>
    <row r="175" spans="1:9" x14ac:dyDescent="0.25">
      <c r="A175" s="599"/>
      <c r="B175" s="518"/>
      <c r="C175" s="159" t="s">
        <v>469</v>
      </c>
      <c r="D175" s="201"/>
      <c r="E175" s="201"/>
      <c r="F175" s="366"/>
      <c r="G175" s="366"/>
      <c r="H175" s="366"/>
      <c r="I175" s="363"/>
    </row>
    <row r="176" spans="1:9" x14ac:dyDescent="0.25">
      <c r="A176" s="599"/>
      <c r="B176" s="406" t="s">
        <v>1007</v>
      </c>
      <c r="C176" s="158" t="s">
        <v>467</v>
      </c>
      <c r="D176" s="201"/>
      <c r="E176" s="201"/>
      <c r="F176" s="366"/>
      <c r="G176" s="366"/>
      <c r="H176" s="366"/>
      <c r="I176" s="363"/>
    </row>
    <row r="177" spans="1:9" x14ac:dyDescent="0.25">
      <c r="A177" s="599"/>
      <c r="B177" s="518"/>
      <c r="C177" s="142" t="s">
        <v>468</v>
      </c>
      <c r="D177" s="201"/>
      <c r="E177" s="201"/>
      <c r="F177" s="366"/>
      <c r="G177" s="366"/>
      <c r="H177" s="366"/>
      <c r="I177" s="363"/>
    </row>
    <row r="178" spans="1:9" ht="15.75" thickBot="1" x14ac:dyDescent="0.3">
      <c r="A178" s="600"/>
      <c r="B178" s="519"/>
      <c r="C178" s="144" t="s">
        <v>469</v>
      </c>
      <c r="D178" s="205"/>
      <c r="E178" s="205"/>
      <c r="F178" s="367"/>
      <c r="G178" s="367"/>
      <c r="H178" s="367"/>
      <c r="I178" s="364"/>
    </row>
    <row r="179" spans="1:9" ht="45" x14ac:dyDescent="0.25">
      <c r="A179" s="520">
        <v>7</v>
      </c>
      <c r="B179" s="162" t="s">
        <v>436</v>
      </c>
      <c r="C179" s="458" t="s">
        <v>445</v>
      </c>
      <c r="D179" s="135" t="s">
        <v>437</v>
      </c>
      <c r="E179" s="135" t="s">
        <v>438</v>
      </c>
      <c r="F179" s="329" t="s">
        <v>439</v>
      </c>
      <c r="G179" s="329" t="s">
        <v>440</v>
      </c>
      <c r="H179" s="329" t="s">
        <v>441</v>
      </c>
      <c r="I179" s="326" t="s">
        <v>442</v>
      </c>
    </row>
    <row r="180" spans="1:9" ht="31.5" x14ac:dyDescent="0.25">
      <c r="A180" s="521"/>
      <c r="B180" s="157" t="s">
        <v>306</v>
      </c>
      <c r="C180" s="459"/>
      <c r="D180" s="137">
        <f>ЦОС!D23</f>
        <v>0</v>
      </c>
      <c r="E180" s="212"/>
      <c r="F180" s="330"/>
      <c r="G180" s="330"/>
      <c r="H180" s="330"/>
      <c r="I180" s="327"/>
    </row>
    <row r="181" spans="1:9" ht="15.75" thickBot="1" x14ac:dyDescent="0.3">
      <c r="A181" s="522"/>
      <c r="B181" s="139" t="s">
        <v>444</v>
      </c>
      <c r="C181" s="460"/>
      <c r="D181" s="139" t="s">
        <v>446</v>
      </c>
      <c r="E181" s="139" t="s">
        <v>447</v>
      </c>
      <c r="F181" s="331"/>
      <c r="G181" s="331"/>
      <c r="H181" s="331"/>
      <c r="I181" s="328"/>
    </row>
    <row r="182" spans="1:9" ht="21" customHeight="1" x14ac:dyDescent="0.25">
      <c r="A182" s="598"/>
      <c r="B182" s="517" t="s">
        <v>1008</v>
      </c>
      <c r="C182" s="140" t="s">
        <v>467</v>
      </c>
      <c r="D182" s="200"/>
      <c r="E182" s="200"/>
      <c r="F182" s="365"/>
      <c r="G182" s="365"/>
      <c r="H182" s="365"/>
      <c r="I182" s="362"/>
    </row>
    <row r="183" spans="1:9" ht="21" customHeight="1" x14ac:dyDescent="0.25">
      <c r="A183" s="599"/>
      <c r="B183" s="518"/>
      <c r="C183" s="142" t="s">
        <v>468</v>
      </c>
      <c r="D183" s="201"/>
      <c r="E183" s="201"/>
      <c r="F183" s="366"/>
      <c r="G183" s="366"/>
      <c r="H183" s="366"/>
      <c r="I183" s="363"/>
    </row>
    <row r="184" spans="1:9" ht="21" customHeight="1" x14ac:dyDescent="0.25">
      <c r="A184" s="599"/>
      <c r="B184" s="518"/>
      <c r="C184" s="159" t="s">
        <v>469</v>
      </c>
      <c r="D184" s="201"/>
      <c r="E184" s="201"/>
      <c r="F184" s="366"/>
      <c r="G184" s="366"/>
      <c r="H184" s="366"/>
      <c r="I184" s="363"/>
    </row>
    <row r="185" spans="1:9" x14ac:dyDescent="0.25">
      <c r="A185" s="599"/>
      <c r="B185" s="592" t="s">
        <v>1009</v>
      </c>
      <c r="C185" s="158" t="s">
        <v>449</v>
      </c>
      <c r="D185" s="201"/>
      <c r="E185" s="201"/>
      <c r="F185" s="325"/>
      <c r="G185" s="366"/>
      <c r="H185" s="366"/>
      <c r="I185" s="363"/>
    </row>
    <row r="186" spans="1:9" x14ac:dyDescent="0.25">
      <c r="A186" s="599"/>
      <c r="B186" s="593"/>
      <c r="C186" s="142" t="s">
        <v>450</v>
      </c>
      <c r="D186" s="201"/>
      <c r="E186" s="201"/>
      <c r="F186" s="321"/>
      <c r="G186" s="366"/>
      <c r="H186" s="366"/>
      <c r="I186" s="363"/>
    </row>
    <row r="187" spans="1:9" ht="15.75" thickBot="1" x14ac:dyDescent="0.3">
      <c r="A187" s="600"/>
      <c r="B187" s="594"/>
      <c r="C187" s="144" t="s">
        <v>451</v>
      </c>
      <c r="D187" s="205"/>
      <c r="E187" s="205"/>
      <c r="F187" s="322"/>
      <c r="G187" s="367"/>
      <c r="H187" s="367"/>
      <c r="I187" s="364"/>
    </row>
    <row r="188" spans="1:9" ht="45" x14ac:dyDescent="0.25">
      <c r="A188" s="548">
        <v>8</v>
      </c>
      <c r="B188" s="162" t="s">
        <v>436</v>
      </c>
      <c r="C188" s="458" t="s">
        <v>445</v>
      </c>
      <c r="D188" s="135" t="s">
        <v>437</v>
      </c>
      <c r="E188" s="135" t="s">
        <v>438</v>
      </c>
      <c r="F188" s="329" t="s">
        <v>439</v>
      </c>
      <c r="G188" s="329" t="s">
        <v>440</v>
      </c>
      <c r="H188" s="329" t="s">
        <v>441</v>
      </c>
      <c r="I188" s="326" t="s">
        <v>442</v>
      </c>
    </row>
    <row r="189" spans="1:9" ht="31.5" x14ac:dyDescent="0.25">
      <c r="A189" s="549"/>
      <c r="B189" s="157" t="s">
        <v>309</v>
      </c>
      <c r="C189" s="459"/>
      <c r="D189" s="137">
        <f>'Пространство и ШПД'!D5</f>
        <v>0</v>
      </c>
      <c r="E189" s="212"/>
      <c r="F189" s="330"/>
      <c r="G189" s="330"/>
      <c r="H189" s="330"/>
      <c r="I189" s="327"/>
    </row>
    <row r="190" spans="1:9" ht="15.75" thickBot="1" x14ac:dyDescent="0.3">
      <c r="A190" s="550"/>
      <c r="B190" s="139" t="s">
        <v>444</v>
      </c>
      <c r="C190" s="460"/>
      <c r="D190" s="139" t="s">
        <v>446</v>
      </c>
      <c r="E190" s="139" t="s">
        <v>447</v>
      </c>
      <c r="F190" s="331"/>
      <c r="G190" s="331"/>
      <c r="H190" s="331"/>
      <c r="I190" s="328"/>
    </row>
    <row r="191" spans="1:9" x14ac:dyDescent="0.25">
      <c r="A191" s="511"/>
      <c r="B191" s="537" t="s">
        <v>1010</v>
      </c>
      <c r="C191" s="140" t="s">
        <v>459</v>
      </c>
      <c r="D191" s="200"/>
      <c r="E191" s="200"/>
      <c r="F191" s="365"/>
      <c r="G191" s="365"/>
      <c r="H191" s="365"/>
      <c r="I191" s="362"/>
    </row>
    <row r="192" spans="1:9" x14ac:dyDescent="0.25">
      <c r="A192" s="512"/>
      <c r="B192" s="538"/>
      <c r="C192" s="142" t="s">
        <v>460</v>
      </c>
      <c r="D192" s="201"/>
      <c r="E192" s="201"/>
      <c r="F192" s="366"/>
      <c r="G192" s="366"/>
      <c r="H192" s="366"/>
      <c r="I192" s="363"/>
    </row>
    <row r="193" spans="1:9" x14ac:dyDescent="0.25">
      <c r="A193" s="512"/>
      <c r="B193" s="538"/>
      <c r="C193" s="159" t="s">
        <v>545</v>
      </c>
      <c r="D193" s="201"/>
      <c r="E193" s="201"/>
      <c r="F193" s="366"/>
      <c r="G193" s="366"/>
      <c r="H193" s="366"/>
      <c r="I193" s="363"/>
    </row>
    <row r="194" spans="1:9" x14ac:dyDescent="0.25">
      <c r="A194" s="512"/>
      <c r="B194" s="405" t="s">
        <v>1011</v>
      </c>
      <c r="C194" s="158" t="s">
        <v>449</v>
      </c>
      <c r="D194" s="201"/>
      <c r="E194" s="201"/>
      <c r="F194" s="366"/>
      <c r="G194" s="366"/>
      <c r="H194" s="366"/>
      <c r="I194" s="363"/>
    </row>
    <row r="195" spans="1:9" x14ac:dyDescent="0.25">
      <c r="A195" s="512"/>
      <c r="B195" s="539"/>
      <c r="C195" s="142" t="s">
        <v>450</v>
      </c>
      <c r="D195" s="201"/>
      <c r="E195" s="201"/>
      <c r="F195" s="366"/>
      <c r="G195" s="366"/>
      <c r="H195" s="366"/>
      <c r="I195" s="363"/>
    </row>
    <row r="196" spans="1:9" x14ac:dyDescent="0.25">
      <c r="A196" s="512"/>
      <c r="B196" s="539"/>
      <c r="C196" s="159" t="s">
        <v>451</v>
      </c>
      <c r="D196" s="201"/>
      <c r="E196" s="201"/>
      <c r="F196" s="366"/>
      <c r="G196" s="366"/>
      <c r="H196" s="366"/>
      <c r="I196" s="363"/>
    </row>
    <row r="197" spans="1:9" x14ac:dyDescent="0.25">
      <c r="A197" s="512"/>
      <c r="B197" s="405" t="s">
        <v>1012</v>
      </c>
      <c r="C197" s="158" t="s">
        <v>449</v>
      </c>
      <c r="D197" s="201"/>
      <c r="E197" s="201"/>
      <c r="F197" s="366"/>
      <c r="G197" s="366"/>
      <c r="H197" s="366"/>
      <c r="I197" s="363"/>
    </row>
    <row r="198" spans="1:9" x14ac:dyDescent="0.25">
      <c r="A198" s="512"/>
      <c r="B198" s="405"/>
      <c r="C198" s="142" t="s">
        <v>450</v>
      </c>
      <c r="D198" s="201"/>
      <c r="E198" s="201"/>
      <c r="F198" s="366"/>
      <c r="G198" s="366"/>
      <c r="H198" s="366"/>
      <c r="I198" s="363"/>
    </row>
    <row r="199" spans="1:9" x14ac:dyDescent="0.25">
      <c r="A199" s="512"/>
      <c r="B199" s="405"/>
      <c r="C199" s="159" t="s">
        <v>451</v>
      </c>
      <c r="D199" s="201"/>
      <c r="E199" s="201"/>
      <c r="F199" s="366"/>
      <c r="G199" s="366"/>
      <c r="H199" s="366"/>
      <c r="I199" s="363"/>
    </row>
    <row r="200" spans="1:9" x14ac:dyDescent="0.25">
      <c r="A200" s="512"/>
      <c r="B200" s="405" t="s">
        <v>1013</v>
      </c>
      <c r="C200" s="158" t="s">
        <v>459</v>
      </c>
      <c r="D200" s="201"/>
      <c r="E200" s="201"/>
      <c r="F200" s="366"/>
      <c r="G200" s="366"/>
      <c r="H200" s="366"/>
      <c r="I200" s="363"/>
    </row>
    <row r="201" spans="1:9" x14ac:dyDescent="0.25">
      <c r="A201" s="512"/>
      <c r="B201" s="539"/>
      <c r="C201" s="142" t="s">
        <v>460</v>
      </c>
      <c r="D201" s="201"/>
      <c r="E201" s="201"/>
      <c r="F201" s="366"/>
      <c r="G201" s="366"/>
      <c r="H201" s="366"/>
      <c r="I201" s="363"/>
    </row>
    <row r="202" spans="1:9" ht="15.75" thickBot="1" x14ac:dyDescent="0.3">
      <c r="A202" s="513"/>
      <c r="B202" s="587"/>
      <c r="C202" s="144" t="s">
        <v>545</v>
      </c>
      <c r="D202" s="205"/>
      <c r="E202" s="205"/>
      <c r="F202" s="367"/>
      <c r="G202" s="367"/>
      <c r="H202" s="367"/>
      <c r="I202" s="364"/>
    </row>
    <row r="203" spans="1:9" ht="45" x14ac:dyDescent="0.25">
      <c r="A203" s="548">
        <v>9</v>
      </c>
      <c r="B203" s="162" t="s">
        <v>436</v>
      </c>
      <c r="C203" s="458" t="s">
        <v>445</v>
      </c>
      <c r="D203" s="135" t="s">
        <v>437</v>
      </c>
      <c r="E203" s="135" t="s">
        <v>438</v>
      </c>
      <c r="F203" s="329" t="s">
        <v>439</v>
      </c>
      <c r="G203" s="329" t="s">
        <v>440</v>
      </c>
      <c r="H203" s="329" t="s">
        <v>441</v>
      </c>
      <c r="I203" s="326" t="s">
        <v>442</v>
      </c>
    </row>
    <row r="204" spans="1:9" ht="31.5" x14ac:dyDescent="0.25">
      <c r="A204" s="549"/>
      <c r="B204" s="157" t="s">
        <v>304</v>
      </c>
      <c r="C204" s="459"/>
      <c r="D204" s="137">
        <f>'Пространство и ШПД'!D7</f>
        <v>0</v>
      </c>
      <c r="E204" s="212"/>
      <c r="F204" s="330"/>
      <c r="G204" s="330"/>
      <c r="H204" s="330"/>
      <c r="I204" s="327"/>
    </row>
    <row r="205" spans="1:9" ht="15.75" thickBot="1" x14ac:dyDescent="0.3">
      <c r="A205" s="550"/>
      <c r="B205" s="139" t="s">
        <v>444</v>
      </c>
      <c r="C205" s="460"/>
      <c r="D205" s="139" t="s">
        <v>446</v>
      </c>
      <c r="E205" s="139" t="s">
        <v>447</v>
      </c>
      <c r="F205" s="331"/>
      <c r="G205" s="331"/>
      <c r="H205" s="331"/>
      <c r="I205" s="328"/>
    </row>
    <row r="206" spans="1:9" x14ac:dyDescent="0.25">
      <c r="A206" s="511"/>
      <c r="B206" s="537" t="s">
        <v>1014</v>
      </c>
      <c r="C206" s="140" t="s">
        <v>903</v>
      </c>
      <c r="D206" s="200"/>
      <c r="E206" s="200"/>
      <c r="F206" s="365"/>
      <c r="G206" s="365"/>
      <c r="H206" s="365"/>
      <c r="I206" s="362"/>
    </row>
    <row r="207" spans="1:9" x14ac:dyDescent="0.25">
      <c r="A207" s="512"/>
      <c r="B207" s="538"/>
      <c r="C207" s="142" t="s">
        <v>904</v>
      </c>
      <c r="D207" s="201"/>
      <c r="E207" s="201"/>
      <c r="F207" s="366"/>
      <c r="G207" s="366"/>
      <c r="H207" s="366"/>
      <c r="I207" s="363"/>
    </row>
    <row r="208" spans="1:9" x14ac:dyDescent="0.25">
      <c r="A208" s="512"/>
      <c r="B208" s="538"/>
      <c r="C208" s="159" t="s">
        <v>905</v>
      </c>
      <c r="D208" s="201"/>
      <c r="E208" s="201"/>
      <c r="F208" s="366"/>
      <c r="G208" s="366"/>
      <c r="H208" s="366"/>
      <c r="I208" s="363"/>
    </row>
    <row r="209" spans="1:9" x14ac:dyDescent="0.25">
      <c r="A209" s="512"/>
      <c r="B209" s="405" t="s">
        <v>1015</v>
      </c>
      <c r="C209" s="158" t="s">
        <v>459</v>
      </c>
      <c r="D209" s="201"/>
      <c r="E209" s="201"/>
      <c r="F209" s="366"/>
      <c r="G209" s="366"/>
      <c r="H209" s="366"/>
      <c r="I209" s="363"/>
    </row>
    <row r="210" spans="1:9" x14ac:dyDescent="0.25">
      <c r="A210" s="512"/>
      <c r="B210" s="539"/>
      <c r="C210" s="142" t="s">
        <v>460</v>
      </c>
      <c r="D210" s="201"/>
      <c r="E210" s="201"/>
      <c r="F210" s="366"/>
      <c r="G210" s="366"/>
      <c r="H210" s="366"/>
      <c r="I210" s="363"/>
    </row>
    <row r="211" spans="1:9" x14ac:dyDescent="0.25">
      <c r="A211" s="512"/>
      <c r="B211" s="539"/>
      <c r="C211" s="159" t="s">
        <v>545</v>
      </c>
      <c r="D211" s="201"/>
      <c r="E211" s="201"/>
      <c r="F211" s="366"/>
      <c r="G211" s="366"/>
      <c r="H211" s="366"/>
      <c r="I211" s="363"/>
    </row>
    <row r="212" spans="1:9" x14ac:dyDescent="0.25">
      <c r="A212" s="512"/>
      <c r="B212" s="405" t="s">
        <v>1016</v>
      </c>
      <c r="C212" s="158" t="s">
        <v>467</v>
      </c>
      <c r="D212" s="201"/>
      <c r="E212" s="201"/>
      <c r="F212" s="366"/>
      <c r="G212" s="366"/>
      <c r="H212" s="366"/>
      <c r="I212" s="363"/>
    </row>
    <row r="213" spans="1:9" x14ac:dyDescent="0.25">
      <c r="A213" s="512"/>
      <c r="B213" s="405"/>
      <c r="C213" s="142" t="s">
        <v>468</v>
      </c>
      <c r="D213" s="201"/>
      <c r="E213" s="201"/>
      <c r="F213" s="366"/>
      <c r="G213" s="366"/>
      <c r="H213" s="366"/>
      <c r="I213" s="363"/>
    </row>
    <row r="214" spans="1:9" x14ac:dyDescent="0.25">
      <c r="A214" s="512"/>
      <c r="B214" s="405"/>
      <c r="C214" s="159" t="s">
        <v>469</v>
      </c>
      <c r="D214" s="201"/>
      <c r="E214" s="201"/>
      <c r="F214" s="366"/>
      <c r="G214" s="366"/>
      <c r="H214" s="366"/>
      <c r="I214" s="363"/>
    </row>
    <row r="215" spans="1:9" x14ac:dyDescent="0.25">
      <c r="A215" s="512"/>
      <c r="B215" s="405" t="s">
        <v>1017</v>
      </c>
      <c r="C215" s="158" t="s">
        <v>467</v>
      </c>
      <c r="D215" s="201"/>
      <c r="E215" s="201"/>
      <c r="F215" s="366"/>
      <c r="G215" s="366"/>
      <c r="H215" s="366"/>
      <c r="I215" s="363"/>
    </row>
    <row r="216" spans="1:9" x14ac:dyDescent="0.25">
      <c r="A216" s="512"/>
      <c r="B216" s="539"/>
      <c r="C216" s="142" t="s">
        <v>468</v>
      </c>
      <c r="D216" s="201"/>
      <c r="E216" s="201"/>
      <c r="F216" s="366"/>
      <c r="G216" s="366"/>
      <c r="H216" s="366"/>
      <c r="I216" s="363"/>
    </row>
    <row r="217" spans="1:9" x14ac:dyDescent="0.25">
      <c r="A217" s="512"/>
      <c r="B217" s="539"/>
      <c r="C217" s="159" t="s">
        <v>469</v>
      </c>
      <c r="D217" s="201"/>
      <c r="E217" s="201"/>
      <c r="F217" s="366"/>
      <c r="G217" s="366"/>
      <c r="H217" s="366"/>
      <c r="I217" s="363"/>
    </row>
    <row r="218" spans="1:9" x14ac:dyDescent="0.25">
      <c r="A218" s="512"/>
      <c r="B218" s="405" t="s">
        <v>1018</v>
      </c>
      <c r="C218" s="158" t="s">
        <v>449</v>
      </c>
      <c r="D218" s="201"/>
      <c r="E218" s="201"/>
      <c r="F218" s="366"/>
      <c r="G218" s="366"/>
      <c r="H218" s="366"/>
      <c r="I218" s="363"/>
    </row>
    <row r="219" spans="1:9" x14ac:dyDescent="0.25">
      <c r="A219" s="512"/>
      <c r="B219" s="405"/>
      <c r="C219" s="142" t="s">
        <v>450</v>
      </c>
      <c r="D219" s="201"/>
      <c r="E219" s="201"/>
      <c r="F219" s="366"/>
      <c r="G219" s="366"/>
      <c r="H219" s="366"/>
      <c r="I219" s="363"/>
    </row>
    <row r="220" spans="1:9" x14ac:dyDescent="0.25">
      <c r="A220" s="512"/>
      <c r="B220" s="405"/>
      <c r="C220" s="159" t="s">
        <v>451</v>
      </c>
      <c r="D220" s="201"/>
      <c r="E220" s="201"/>
      <c r="F220" s="366"/>
      <c r="G220" s="366"/>
      <c r="H220" s="366"/>
      <c r="I220" s="363"/>
    </row>
    <row r="221" spans="1:9" x14ac:dyDescent="0.25">
      <c r="A221" s="512"/>
      <c r="B221" s="403" t="s">
        <v>1019</v>
      </c>
      <c r="C221" s="158" t="s">
        <v>449</v>
      </c>
      <c r="D221" s="201"/>
      <c r="E221" s="201"/>
      <c r="F221" s="366"/>
      <c r="G221" s="366"/>
      <c r="H221" s="366"/>
      <c r="I221" s="363"/>
    </row>
    <row r="222" spans="1:9" x14ac:dyDescent="0.25">
      <c r="A222" s="512"/>
      <c r="B222" s="538"/>
      <c r="C222" s="142" t="s">
        <v>450</v>
      </c>
      <c r="D222" s="201"/>
      <c r="E222" s="201"/>
      <c r="F222" s="366"/>
      <c r="G222" s="366"/>
      <c r="H222" s="366"/>
      <c r="I222" s="363"/>
    </row>
    <row r="223" spans="1:9" x14ac:dyDescent="0.25">
      <c r="A223" s="512"/>
      <c r="B223" s="538"/>
      <c r="C223" s="159" t="s">
        <v>451</v>
      </c>
      <c r="D223" s="201"/>
      <c r="E223" s="201"/>
      <c r="F223" s="366"/>
      <c r="G223" s="366"/>
      <c r="H223" s="366"/>
      <c r="I223" s="363"/>
    </row>
    <row r="224" spans="1:9" x14ac:dyDescent="0.25">
      <c r="A224" s="512"/>
      <c r="B224" s="405" t="s">
        <v>1020</v>
      </c>
      <c r="C224" s="158" t="s">
        <v>459</v>
      </c>
      <c r="D224" s="201"/>
      <c r="E224" s="201"/>
      <c r="F224" s="366"/>
      <c r="G224" s="366"/>
      <c r="H224" s="366"/>
      <c r="I224" s="363"/>
    </row>
    <row r="225" spans="1:9" x14ac:dyDescent="0.25">
      <c r="A225" s="512"/>
      <c r="B225" s="539"/>
      <c r="C225" s="142" t="s">
        <v>460</v>
      </c>
      <c r="D225" s="201"/>
      <c r="E225" s="201"/>
      <c r="F225" s="366"/>
      <c r="G225" s="366"/>
      <c r="H225" s="366"/>
      <c r="I225" s="363"/>
    </row>
    <row r="226" spans="1:9" x14ac:dyDescent="0.25">
      <c r="A226" s="512"/>
      <c r="B226" s="539"/>
      <c r="C226" s="159" t="s">
        <v>545</v>
      </c>
      <c r="D226" s="201"/>
      <c r="E226" s="201"/>
      <c r="F226" s="366"/>
      <c r="G226" s="366"/>
      <c r="H226" s="366"/>
      <c r="I226" s="363"/>
    </row>
    <row r="227" spans="1:9" x14ac:dyDescent="0.25">
      <c r="A227" s="512"/>
      <c r="B227" s="406" t="s">
        <v>1021</v>
      </c>
      <c r="C227" s="158" t="s">
        <v>903</v>
      </c>
      <c r="D227" s="201"/>
      <c r="E227" s="201"/>
      <c r="F227" s="366"/>
      <c r="G227" s="366"/>
      <c r="H227" s="366"/>
      <c r="I227" s="363"/>
    </row>
    <row r="228" spans="1:9" x14ac:dyDescent="0.25">
      <c r="A228" s="512"/>
      <c r="B228" s="518"/>
      <c r="C228" s="142" t="s">
        <v>904</v>
      </c>
      <c r="D228" s="201"/>
      <c r="E228" s="201"/>
      <c r="F228" s="366"/>
      <c r="G228" s="366"/>
      <c r="H228" s="366"/>
      <c r="I228" s="363"/>
    </row>
    <row r="229" spans="1:9" x14ac:dyDescent="0.25">
      <c r="A229" s="512"/>
      <c r="B229" s="518"/>
      <c r="C229" s="159" t="s">
        <v>905</v>
      </c>
      <c r="D229" s="201"/>
      <c r="E229" s="201"/>
      <c r="F229" s="366"/>
      <c r="G229" s="366"/>
      <c r="H229" s="366"/>
      <c r="I229" s="363"/>
    </row>
    <row r="230" spans="1:9" x14ac:dyDescent="0.25">
      <c r="A230" s="512"/>
      <c r="B230" s="406" t="s">
        <v>1022</v>
      </c>
      <c r="C230" s="158" t="s">
        <v>467</v>
      </c>
      <c r="D230" s="201"/>
      <c r="E230" s="201"/>
      <c r="F230" s="366"/>
      <c r="G230" s="366"/>
      <c r="H230" s="366"/>
      <c r="I230" s="363"/>
    </row>
    <row r="231" spans="1:9" x14ac:dyDescent="0.25">
      <c r="A231" s="512"/>
      <c r="B231" s="518"/>
      <c r="C231" s="142" t="s">
        <v>468</v>
      </c>
      <c r="D231" s="201"/>
      <c r="E231" s="201"/>
      <c r="F231" s="366"/>
      <c r="G231" s="366"/>
      <c r="H231" s="366"/>
      <c r="I231" s="363"/>
    </row>
    <row r="232" spans="1:9" x14ac:dyDescent="0.25">
      <c r="A232" s="512"/>
      <c r="B232" s="518"/>
      <c r="C232" s="159" t="s">
        <v>469</v>
      </c>
      <c r="D232" s="201"/>
      <c r="E232" s="201"/>
      <c r="F232" s="366"/>
      <c r="G232" s="366"/>
      <c r="H232" s="366"/>
      <c r="I232" s="363"/>
    </row>
    <row r="233" spans="1:9" x14ac:dyDescent="0.25">
      <c r="A233" s="512"/>
      <c r="B233" s="406" t="s">
        <v>1023</v>
      </c>
      <c r="C233" s="158" t="s">
        <v>467</v>
      </c>
      <c r="D233" s="201"/>
      <c r="E233" s="201"/>
      <c r="F233" s="366"/>
      <c r="G233" s="366"/>
      <c r="H233" s="366"/>
      <c r="I233" s="363"/>
    </row>
    <row r="234" spans="1:9" x14ac:dyDescent="0.25">
      <c r="A234" s="512"/>
      <c r="B234" s="518"/>
      <c r="C234" s="142" t="s">
        <v>468</v>
      </c>
      <c r="D234" s="201"/>
      <c r="E234" s="201"/>
      <c r="F234" s="366"/>
      <c r="G234" s="366"/>
      <c r="H234" s="366"/>
      <c r="I234" s="363"/>
    </row>
    <row r="235" spans="1:9" x14ac:dyDescent="0.25">
      <c r="A235" s="512"/>
      <c r="B235" s="518"/>
      <c r="C235" s="159" t="s">
        <v>469</v>
      </c>
      <c r="D235" s="201"/>
      <c r="E235" s="201"/>
      <c r="F235" s="366"/>
      <c r="G235" s="366"/>
      <c r="H235" s="366"/>
      <c r="I235" s="363"/>
    </row>
    <row r="236" spans="1:9" x14ac:dyDescent="0.25">
      <c r="A236" s="512"/>
      <c r="B236" s="406" t="s">
        <v>1024</v>
      </c>
      <c r="C236" s="158" t="s">
        <v>467</v>
      </c>
      <c r="D236" s="201"/>
      <c r="E236" s="201"/>
      <c r="F236" s="366"/>
      <c r="G236" s="366"/>
      <c r="H236" s="366"/>
      <c r="I236" s="363"/>
    </row>
    <row r="237" spans="1:9" x14ac:dyDescent="0.25">
      <c r="A237" s="512"/>
      <c r="B237" s="518"/>
      <c r="C237" s="142" t="s">
        <v>468</v>
      </c>
      <c r="D237" s="201"/>
      <c r="E237" s="201"/>
      <c r="F237" s="366"/>
      <c r="G237" s="366"/>
      <c r="H237" s="366"/>
      <c r="I237" s="363"/>
    </row>
    <row r="238" spans="1:9" x14ac:dyDescent="0.25">
      <c r="A238" s="512"/>
      <c r="B238" s="518"/>
      <c r="C238" s="159" t="s">
        <v>469</v>
      </c>
      <c r="D238" s="201"/>
      <c r="E238" s="201"/>
      <c r="F238" s="366"/>
      <c r="G238" s="366"/>
      <c r="H238" s="366"/>
      <c r="I238" s="363"/>
    </row>
    <row r="239" spans="1:9" x14ac:dyDescent="0.25">
      <c r="A239" s="512"/>
      <c r="B239" s="406" t="s">
        <v>1025</v>
      </c>
      <c r="C239" s="158" t="s">
        <v>459</v>
      </c>
      <c r="D239" s="201"/>
      <c r="E239" s="201"/>
      <c r="F239" s="366"/>
      <c r="G239" s="366"/>
      <c r="H239" s="366"/>
      <c r="I239" s="363"/>
    </row>
    <row r="240" spans="1:9" x14ac:dyDescent="0.25">
      <c r="A240" s="512"/>
      <c r="B240" s="518"/>
      <c r="C240" s="142" t="s">
        <v>460</v>
      </c>
      <c r="D240" s="201"/>
      <c r="E240" s="201"/>
      <c r="F240" s="366"/>
      <c r="G240" s="366"/>
      <c r="H240" s="366"/>
      <c r="I240" s="363"/>
    </row>
    <row r="241" spans="1:9" ht="15.75" thickBot="1" x14ac:dyDescent="0.3">
      <c r="A241" s="513"/>
      <c r="B241" s="519"/>
      <c r="C241" s="144" t="s">
        <v>545</v>
      </c>
      <c r="D241" s="205"/>
      <c r="E241" s="205"/>
      <c r="F241" s="367"/>
      <c r="G241" s="367"/>
      <c r="H241" s="367"/>
      <c r="I241" s="364"/>
    </row>
    <row r="242" spans="1:9" ht="45" x14ac:dyDescent="0.25">
      <c r="A242" s="548">
        <v>10</v>
      </c>
      <c r="B242" s="162" t="s">
        <v>436</v>
      </c>
      <c r="C242" s="458" t="s">
        <v>445</v>
      </c>
      <c r="D242" s="135" t="s">
        <v>437</v>
      </c>
      <c r="E242" s="135" t="s">
        <v>438</v>
      </c>
      <c r="F242" s="329" t="s">
        <v>439</v>
      </c>
      <c r="G242" s="329" t="s">
        <v>440</v>
      </c>
      <c r="H242" s="329" t="s">
        <v>441</v>
      </c>
      <c r="I242" s="326" t="s">
        <v>442</v>
      </c>
    </row>
    <row r="243" spans="1:9" ht="63" x14ac:dyDescent="0.25">
      <c r="A243" s="549"/>
      <c r="B243" s="157" t="s">
        <v>1026</v>
      </c>
      <c r="C243" s="459"/>
      <c r="D243" s="137">
        <f>'Пространство и ШПД'!D9</f>
        <v>0</v>
      </c>
      <c r="E243" s="212"/>
      <c r="F243" s="330"/>
      <c r="G243" s="330"/>
      <c r="H243" s="330"/>
      <c r="I243" s="327"/>
    </row>
    <row r="244" spans="1:9" ht="15.75" thickBot="1" x14ac:dyDescent="0.3">
      <c r="A244" s="550"/>
      <c r="B244" s="139" t="s">
        <v>444</v>
      </c>
      <c r="C244" s="460"/>
      <c r="D244" s="139" t="s">
        <v>446</v>
      </c>
      <c r="E244" s="139" t="s">
        <v>447</v>
      </c>
      <c r="F244" s="331"/>
      <c r="G244" s="331"/>
      <c r="H244" s="331"/>
      <c r="I244" s="328"/>
    </row>
    <row r="245" spans="1:9" x14ac:dyDescent="0.25">
      <c r="A245" s="548"/>
      <c r="B245" s="537" t="s">
        <v>1027</v>
      </c>
      <c r="C245" s="140" t="s">
        <v>903</v>
      </c>
      <c r="D245" s="200"/>
      <c r="E245" s="200"/>
      <c r="F245" s="365"/>
      <c r="G245" s="365"/>
      <c r="H245" s="365"/>
      <c r="I245" s="362"/>
    </row>
    <row r="246" spans="1:9" x14ac:dyDescent="0.25">
      <c r="A246" s="549"/>
      <c r="B246" s="538"/>
      <c r="C246" s="142" t="s">
        <v>904</v>
      </c>
      <c r="D246" s="201"/>
      <c r="E246" s="201"/>
      <c r="F246" s="366"/>
      <c r="G246" s="366"/>
      <c r="H246" s="366"/>
      <c r="I246" s="363"/>
    </row>
    <row r="247" spans="1:9" x14ac:dyDescent="0.25">
      <c r="A247" s="549"/>
      <c r="B247" s="538"/>
      <c r="C247" s="159" t="s">
        <v>905</v>
      </c>
      <c r="D247" s="201"/>
      <c r="E247" s="201"/>
      <c r="F247" s="366"/>
      <c r="G247" s="366"/>
      <c r="H247" s="366"/>
      <c r="I247" s="363"/>
    </row>
    <row r="248" spans="1:9" x14ac:dyDescent="0.25">
      <c r="A248" s="549"/>
      <c r="B248" s="405" t="s">
        <v>1028</v>
      </c>
      <c r="C248" s="158" t="s">
        <v>467</v>
      </c>
      <c r="D248" s="201"/>
      <c r="E248" s="201"/>
      <c r="F248" s="366"/>
      <c r="G248" s="366"/>
      <c r="H248" s="366"/>
      <c r="I248" s="363"/>
    </row>
    <row r="249" spans="1:9" x14ac:dyDescent="0.25">
      <c r="A249" s="549"/>
      <c r="B249" s="539"/>
      <c r="C249" s="142" t="s">
        <v>468</v>
      </c>
      <c r="D249" s="201"/>
      <c r="E249" s="201"/>
      <c r="F249" s="366"/>
      <c r="G249" s="366"/>
      <c r="H249" s="366"/>
      <c r="I249" s="363"/>
    </row>
    <row r="250" spans="1:9" x14ac:dyDescent="0.25">
      <c r="A250" s="549"/>
      <c r="B250" s="539"/>
      <c r="C250" s="159" t="s">
        <v>469</v>
      </c>
      <c r="D250" s="201"/>
      <c r="E250" s="201"/>
      <c r="F250" s="366"/>
      <c r="G250" s="366"/>
      <c r="H250" s="366"/>
      <c r="I250" s="363"/>
    </row>
    <row r="251" spans="1:9" ht="27.75" customHeight="1" x14ac:dyDescent="0.25">
      <c r="A251" s="549"/>
      <c r="B251" s="405" t="s">
        <v>1029</v>
      </c>
      <c r="C251" s="158" t="s">
        <v>467</v>
      </c>
      <c r="D251" s="201"/>
      <c r="E251" s="201"/>
      <c r="F251" s="366"/>
      <c r="G251" s="366"/>
      <c r="H251" s="366"/>
      <c r="I251" s="363"/>
    </row>
    <row r="252" spans="1:9" ht="27.75" customHeight="1" x14ac:dyDescent="0.25">
      <c r="A252" s="549"/>
      <c r="B252" s="405"/>
      <c r="C252" s="142" t="s">
        <v>468</v>
      </c>
      <c r="D252" s="201"/>
      <c r="E252" s="201"/>
      <c r="F252" s="366"/>
      <c r="G252" s="366"/>
      <c r="H252" s="366"/>
      <c r="I252" s="363"/>
    </row>
    <row r="253" spans="1:9" ht="27.75" customHeight="1" x14ac:dyDescent="0.25">
      <c r="A253" s="549"/>
      <c r="B253" s="405"/>
      <c r="C253" s="159" t="s">
        <v>469</v>
      </c>
      <c r="D253" s="201"/>
      <c r="E253" s="201"/>
      <c r="F253" s="366"/>
      <c r="G253" s="366"/>
      <c r="H253" s="366"/>
      <c r="I253" s="363"/>
    </row>
    <row r="254" spans="1:9" x14ac:dyDescent="0.25">
      <c r="A254" s="549"/>
      <c r="B254" s="405" t="s">
        <v>1030</v>
      </c>
      <c r="C254" s="158" t="s">
        <v>467</v>
      </c>
      <c r="D254" s="201"/>
      <c r="E254" s="201"/>
      <c r="F254" s="366"/>
      <c r="G254" s="366"/>
      <c r="H254" s="366"/>
      <c r="I254" s="363"/>
    </row>
    <row r="255" spans="1:9" x14ac:dyDescent="0.25">
      <c r="A255" s="549"/>
      <c r="B255" s="539"/>
      <c r="C255" s="142" t="s">
        <v>468</v>
      </c>
      <c r="D255" s="201"/>
      <c r="E255" s="201"/>
      <c r="F255" s="366"/>
      <c r="G255" s="366"/>
      <c r="H255" s="366"/>
      <c r="I255" s="363"/>
    </row>
    <row r="256" spans="1:9" x14ac:dyDescent="0.25">
      <c r="A256" s="549"/>
      <c r="B256" s="539"/>
      <c r="C256" s="159" t="s">
        <v>469</v>
      </c>
      <c r="D256" s="201"/>
      <c r="E256" s="201"/>
      <c r="F256" s="366"/>
      <c r="G256" s="366"/>
      <c r="H256" s="366"/>
      <c r="I256" s="363"/>
    </row>
    <row r="257" spans="1:9" x14ac:dyDescent="0.25">
      <c r="A257" s="549"/>
      <c r="B257" s="403" t="s">
        <v>1031</v>
      </c>
      <c r="C257" s="158" t="s">
        <v>459</v>
      </c>
      <c r="D257" s="201"/>
      <c r="E257" s="201"/>
      <c r="F257" s="366"/>
      <c r="G257" s="366"/>
      <c r="H257" s="366"/>
      <c r="I257" s="363"/>
    </row>
    <row r="258" spans="1:9" x14ac:dyDescent="0.25">
      <c r="A258" s="549"/>
      <c r="B258" s="538"/>
      <c r="C258" s="142" t="s">
        <v>460</v>
      </c>
      <c r="D258" s="201"/>
      <c r="E258" s="201"/>
      <c r="F258" s="366"/>
      <c r="G258" s="366"/>
      <c r="H258" s="366"/>
      <c r="I258" s="363"/>
    </row>
    <row r="259" spans="1:9" x14ac:dyDescent="0.25">
      <c r="A259" s="549"/>
      <c r="B259" s="538"/>
      <c r="C259" s="159" t="s">
        <v>545</v>
      </c>
      <c r="D259" s="201"/>
      <c r="E259" s="201"/>
      <c r="F259" s="366"/>
      <c r="G259" s="366"/>
      <c r="H259" s="366"/>
      <c r="I259" s="363"/>
    </row>
    <row r="260" spans="1:9" x14ac:dyDescent="0.25">
      <c r="A260" s="549"/>
      <c r="B260" s="405" t="s">
        <v>1032</v>
      </c>
      <c r="C260" s="158" t="s">
        <v>449</v>
      </c>
      <c r="D260" s="201"/>
      <c r="E260" s="201"/>
      <c r="F260" s="366"/>
      <c r="G260" s="366"/>
      <c r="H260" s="366"/>
      <c r="I260" s="363"/>
    </row>
    <row r="261" spans="1:9" x14ac:dyDescent="0.25">
      <c r="A261" s="549"/>
      <c r="B261" s="539"/>
      <c r="C261" s="142" t="s">
        <v>450</v>
      </c>
      <c r="D261" s="201"/>
      <c r="E261" s="201"/>
      <c r="F261" s="366"/>
      <c r="G261" s="366"/>
      <c r="H261" s="366"/>
      <c r="I261" s="363"/>
    </row>
    <row r="262" spans="1:9" x14ac:dyDescent="0.25">
      <c r="A262" s="549"/>
      <c r="B262" s="539"/>
      <c r="C262" s="159" t="s">
        <v>451</v>
      </c>
      <c r="D262" s="201"/>
      <c r="E262" s="201"/>
      <c r="F262" s="366"/>
      <c r="G262" s="366"/>
      <c r="H262" s="366"/>
      <c r="I262" s="363"/>
    </row>
    <row r="263" spans="1:9" x14ac:dyDescent="0.25">
      <c r="A263" s="549"/>
      <c r="B263" s="406" t="s">
        <v>1033</v>
      </c>
      <c r="C263" s="158" t="s">
        <v>467</v>
      </c>
      <c r="D263" s="201"/>
      <c r="E263" s="201"/>
      <c r="F263" s="366"/>
      <c r="G263" s="366"/>
      <c r="H263" s="366"/>
      <c r="I263" s="363"/>
    </row>
    <row r="264" spans="1:9" x14ac:dyDescent="0.25">
      <c r="A264" s="549"/>
      <c r="B264" s="518"/>
      <c r="C264" s="142" t="s">
        <v>468</v>
      </c>
      <c r="D264" s="201"/>
      <c r="E264" s="201"/>
      <c r="F264" s="366"/>
      <c r="G264" s="366"/>
      <c r="H264" s="366"/>
      <c r="I264" s="363"/>
    </row>
    <row r="265" spans="1:9" x14ac:dyDescent="0.25">
      <c r="A265" s="549"/>
      <c r="B265" s="518"/>
      <c r="C265" s="159" t="s">
        <v>469</v>
      </c>
      <c r="D265" s="201"/>
      <c r="E265" s="201"/>
      <c r="F265" s="366"/>
      <c r="G265" s="366"/>
      <c r="H265" s="366"/>
      <c r="I265" s="363"/>
    </row>
    <row r="266" spans="1:9" x14ac:dyDescent="0.25">
      <c r="A266" s="549"/>
      <c r="B266" s="406" t="s">
        <v>1034</v>
      </c>
      <c r="C266" s="158" t="s">
        <v>449</v>
      </c>
      <c r="D266" s="201"/>
      <c r="E266" s="201"/>
      <c r="F266" s="366"/>
      <c r="G266" s="366"/>
      <c r="H266" s="366"/>
      <c r="I266" s="363"/>
    </row>
    <row r="267" spans="1:9" x14ac:dyDescent="0.25">
      <c r="A267" s="549"/>
      <c r="B267" s="518"/>
      <c r="C267" s="142" t="s">
        <v>450</v>
      </c>
      <c r="D267" s="201"/>
      <c r="E267" s="201"/>
      <c r="F267" s="366"/>
      <c r="G267" s="366"/>
      <c r="H267" s="366"/>
      <c r="I267" s="363"/>
    </row>
    <row r="268" spans="1:9" x14ac:dyDescent="0.25">
      <c r="A268" s="549"/>
      <c r="B268" s="518"/>
      <c r="C268" s="159" t="s">
        <v>451</v>
      </c>
      <c r="D268" s="201"/>
      <c r="E268" s="201"/>
      <c r="F268" s="366"/>
      <c r="G268" s="366"/>
      <c r="H268" s="366"/>
      <c r="I268" s="363"/>
    </row>
    <row r="269" spans="1:9" x14ac:dyDescent="0.25">
      <c r="A269" s="549"/>
      <c r="B269" s="406" t="s">
        <v>1035</v>
      </c>
      <c r="C269" s="158" t="s">
        <v>449</v>
      </c>
      <c r="D269" s="201"/>
      <c r="E269" s="201"/>
      <c r="F269" s="366"/>
      <c r="G269" s="366"/>
      <c r="H269" s="366"/>
      <c r="I269" s="363"/>
    </row>
    <row r="270" spans="1:9" x14ac:dyDescent="0.25">
      <c r="A270" s="549"/>
      <c r="B270" s="518"/>
      <c r="C270" s="142" t="s">
        <v>450</v>
      </c>
      <c r="D270" s="201"/>
      <c r="E270" s="201"/>
      <c r="F270" s="366"/>
      <c r="G270" s="366"/>
      <c r="H270" s="366"/>
      <c r="I270" s="363"/>
    </row>
    <row r="271" spans="1:9" x14ac:dyDescent="0.25">
      <c r="A271" s="549"/>
      <c r="B271" s="518"/>
      <c r="C271" s="159" t="s">
        <v>451</v>
      </c>
      <c r="D271" s="201"/>
      <c r="E271" s="201"/>
      <c r="F271" s="366"/>
      <c r="G271" s="366"/>
      <c r="H271" s="366"/>
      <c r="I271" s="363"/>
    </row>
    <row r="272" spans="1:9" x14ac:dyDescent="0.25">
      <c r="A272" s="549"/>
      <c r="B272" s="406" t="s">
        <v>1036</v>
      </c>
      <c r="C272" s="158" t="s">
        <v>449</v>
      </c>
      <c r="D272" s="201"/>
      <c r="E272" s="201"/>
      <c r="F272" s="366"/>
      <c r="G272" s="366"/>
      <c r="H272" s="366"/>
      <c r="I272" s="363"/>
    </row>
    <row r="273" spans="1:9" x14ac:dyDescent="0.25">
      <c r="A273" s="549"/>
      <c r="B273" s="518"/>
      <c r="C273" s="142" t="s">
        <v>450</v>
      </c>
      <c r="D273" s="201"/>
      <c r="E273" s="201"/>
      <c r="F273" s="366"/>
      <c r="G273" s="366"/>
      <c r="H273" s="366"/>
      <c r="I273" s="363"/>
    </row>
    <row r="274" spans="1:9" x14ac:dyDescent="0.25">
      <c r="A274" s="549"/>
      <c r="B274" s="518"/>
      <c r="C274" s="159" t="s">
        <v>451</v>
      </c>
      <c r="D274" s="201"/>
      <c r="E274" s="201"/>
      <c r="F274" s="366"/>
      <c r="G274" s="366"/>
      <c r="H274" s="366"/>
      <c r="I274" s="363"/>
    </row>
    <row r="275" spans="1:9" x14ac:dyDescent="0.25">
      <c r="A275" s="549"/>
      <c r="B275" s="406" t="s">
        <v>1037</v>
      </c>
      <c r="C275" s="158" t="s">
        <v>449</v>
      </c>
      <c r="D275" s="201"/>
      <c r="E275" s="201"/>
      <c r="F275" s="366"/>
      <c r="G275" s="366"/>
      <c r="H275" s="366"/>
      <c r="I275" s="363"/>
    </row>
    <row r="276" spans="1:9" x14ac:dyDescent="0.25">
      <c r="A276" s="549"/>
      <c r="B276" s="518"/>
      <c r="C276" s="142" t="s">
        <v>450</v>
      </c>
      <c r="D276" s="201"/>
      <c r="E276" s="201"/>
      <c r="F276" s="366"/>
      <c r="G276" s="366"/>
      <c r="H276" s="366"/>
      <c r="I276" s="363"/>
    </row>
    <row r="277" spans="1:9" ht="15.75" thickBot="1" x14ac:dyDescent="0.3">
      <c r="A277" s="550"/>
      <c r="B277" s="519"/>
      <c r="C277" s="144" t="s">
        <v>451</v>
      </c>
      <c r="D277" s="205"/>
      <c r="E277" s="205"/>
      <c r="F277" s="367"/>
      <c r="G277" s="367"/>
      <c r="H277" s="367"/>
      <c r="I277" s="364"/>
    </row>
    <row r="278" spans="1:9" ht="45" x14ac:dyDescent="0.25">
      <c r="A278" s="548">
        <v>11</v>
      </c>
      <c r="B278" s="162" t="s">
        <v>436</v>
      </c>
      <c r="C278" s="458" t="s">
        <v>445</v>
      </c>
      <c r="D278" s="135" t="s">
        <v>437</v>
      </c>
      <c r="E278" s="135" t="s">
        <v>438</v>
      </c>
      <c r="F278" s="329" t="s">
        <v>439</v>
      </c>
      <c r="G278" s="329" t="s">
        <v>440</v>
      </c>
      <c r="H278" s="329" t="s">
        <v>441</v>
      </c>
      <c r="I278" s="326" t="s">
        <v>442</v>
      </c>
    </row>
    <row r="279" spans="1:9" ht="47.25" x14ac:dyDescent="0.25">
      <c r="A279" s="549"/>
      <c r="B279" s="157" t="s">
        <v>1038</v>
      </c>
      <c r="C279" s="459"/>
      <c r="D279" s="137">
        <f>ГОУ!D5</f>
        <v>0</v>
      </c>
      <c r="E279" s="212"/>
      <c r="F279" s="330"/>
      <c r="G279" s="330"/>
      <c r="H279" s="330"/>
      <c r="I279" s="327"/>
    </row>
    <row r="280" spans="1:9" ht="15.75" thickBot="1" x14ac:dyDescent="0.3">
      <c r="A280" s="550"/>
      <c r="B280" s="139" t="s">
        <v>444</v>
      </c>
      <c r="C280" s="460"/>
      <c r="D280" s="139" t="s">
        <v>446</v>
      </c>
      <c r="E280" s="139" t="s">
        <v>447</v>
      </c>
      <c r="F280" s="331"/>
      <c r="G280" s="331"/>
      <c r="H280" s="331"/>
      <c r="I280" s="328"/>
    </row>
    <row r="281" spans="1:9" x14ac:dyDescent="0.25">
      <c r="A281" s="511"/>
      <c r="B281" s="537" t="s">
        <v>1039</v>
      </c>
      <c r="C281" s="140" t="s">
        <v>459</v>
      </c>
      <c r="D281" s="200"/>
      <c r="E281" s="200"/>
      <c r="F281" s="365"/>
      <c r="G281" s="365"/>
      <c r="H281" s="365"/>
      <c r="I281" s="362"/>
    </row>
    <row r="282" spans="1:9" x14ac:dyDescent="0.25">
      <c r="A282" s="512"/>
      <c r="B282" s="538"/>
      <c r="C282" s="142" t="s">
        <v>460</v>
      </c>
      <c r="D282" s="201"/>
      <c r="E282" s="201"/>
      <c r="F282" s="366"/>
      <c r="G282" s="366"/>
      <c r="H282" s="366"/>
      <c r="I282" s="363"/>
    </row>
    <row r="283" spans="1:9" x14ac:dyDescent="0.25">
      <c r="A283" s="512"/>
      <c r="B283" s="538"/>
      <c r="C283" s="159" t="s">
        <v>545</v>
      </c>
      <c r="D283" s="201"/>
      <c r="E283" s="201"/>
      <c r="F283" s="366"/>
      <c r="G283" s="366"/>
      <c r="H283" s="366"/>
      <c r="I283" s="363"/>
    </row>
    <row r="284" spans="1:9" x14ac:dyDescent="0.25">
      <c r="A284" s="512"/>
      <c r="B284" s="405" t="s">
        <v>1040</v>
      </c>
      <c r="C284" s="158" t="s">
        <v>903</v>
      </c>
      <c r="D284" s="201"/>
      <c r="E284" s="201"/>
      <c r="F284" s="366"/>
      <c r="G284" s="366"/>
      <c r="H284" s="366"/>
      <c r="I284" s="363"/>
    </row>
    <row r="285" spans="1:9" x14ac:dyDescent="0.25">
      <c r="A285" s="512"/>
      <c r="B285" s="539"/>
      <c r="C285" s="142" t="s">
        <v>904</v>
      </c>
      <c r="D285" s="201"/>
      <c r="E285" s="201"/>
      <c r="F285" s="366"/>
      <c r="G285" s="366"/>
      <c r="H285" s="366"/>
      <c r="I285" s="363"/>
    </row>
    <row r="286" spans="1:9" x14ac:dyDescent="0.25">
      <c r="A286" s="512"/>
      <c r="B286" s="539"/>
      <c r="C286" s="159" t="s">
        <v>905</v>
      </c>
      <c r="D286" s="201"/>
      <c r="E286" s="201"/>
      <c r="F286" s="366"/>
      <c r="G286" s="366"/>
      <c r="H286" s="366"/>
      <c r="I286" s="363"/>
    </row>
    <row r="287" spans="1:9" ht="27.75" customHeight="1" x14ac:dyDescent="0.25">
      <c r="A287" s="512"/>
      <c r="B287" s="405" t="s">
        <v>1041</v>
      </c>
      <c r="C287" s="158" t="s">
        <v>467</v>
      </c>
      <c r="D287" s="201"/>
      <c r="E287" s="201"/>
      <c r="F287" s="366"/>
      <c r="G287" s="366"/>
      <c r="H287" s="366"/>
      <c r="I287" s="363"/>
    </row>
    <row r="288" spans="1:9" ht="27.75" customHeight="1" x14ac:dyDescent="0.25">
      <c r="A288" s="512"/>
      <c r="B288" s="405"/>
      <c r="C288" s="142" t="s">
        <v>468</v>
      </c>
      <c r="D288" s="201"/>
      <c r="E288" s="201"/>
      <c r="F288" s="366"/>
      <c r="G288" s="366"/>
      <c r="H288" s="366"/>
      <c r="I288" s="363"/>
    </row>
    <row r="289" spans="1:9" ht="27.75" customHeight="1" thickBot="1" x14ac:dyDescent="0.3">
      <c r="A289" s="513"/>
      <c r="B289" s="536"/>
      <c r="C289" s="144" t="s">
        <v>469</v>
      </c>
      <c r="D289" s="205"/>
      <c r="E289" s="205"/>
      <c r="F289" s="367"/>
      <c r="G289" s="367"/>
      <c r="H289" s="367"/>
      <c r="I289" s="364"/>
    </row>
    <row r="290" spans="1:9" ht="45" x14ac:dyDescent="0.25">
      <c r="A290" s="548">
        <v>12</v>
      </c>
      <c r="B290" s="162" t="s">
        <v>436</v>
      </c>
      <c r="C290" s="458" t="s">
        <v>445</v>
      </c>
      <c r="D290" s="135" t="s">
        <v>437</v>
      </c>
      <c r="E290" s="135" t="s">
        <v>438</v>
      </c>
      <c r="F290" s="329" t="s">
        <v>439</v>
      </c>
      <c r="G290" s="329" t="s">
        <v>440</v>
      </c>
      <c r="H290" s="329" t="s">
        <v>441</v>
      </c>
      <c r="I290" s="326" t="s">
        <v>442</v>
      </c>
    </row>
    <row r="291" spans="1:9" ht="33.75" customHeight="1" x14ac:dyDescent="0.25">
      <c r="A291" s="549"/>
      <c r="B291" s="157" t="s">
        <v>318</v>
      </c>
      <c r="C291" s="459"/>
      <c r="D291" s="137">
        <f>ГОУ!D7</f>
        <v>0</v>
      </c>
      <c r="E291" s="212"/>
      <c r="F291" s="330"/>
      <c r="G291" s="330"/>
      <c r="H291" s="330"/>
      <c r="I291" s="327"/>
    </row>
    <row r="292" spans="1:9" ht="15.75" thickBot="1" x14ac:dyDescent="0.3">
      <c r="A292" s="550"/>
      <c r="B292" s="139" t="s">
        <v>444</v>
      </c>
      <c r="C292" s="460"/>
      <c r="D292" s="139" t="s">
        <v>446</v>
      </c>
      <c r="E292" s="139" t="s">
        <v>447</v>
      </c>
      <c r="F292" s="331"/>
      <c r="G292" s="331"/>
      <c r="H292" s="331"/>
      <c r="I292" s="328"/>
    </row>
    <row r="293" spans="1:9" x14ac:dyDescent="0.25">
      <c r="A293" s="511"/>
      <c r="B293" s="537" t="s">
        <v>1042</v>
      </c>
      <c r="C293" s="140" t="s">
        <v>459</v>
      </c>
      <c r="D293" s="200"/>
      <c r="E293" s="200"/>
      <c r="F293" s="365"/>
      <c r="G293" s="365"/>
      <c r="H293" s="365"/>
      <c r="I293" s="362"/>
    </row>
    <row r="294" spans="1:9" x14ac:dyDescent="0.25">
      <c r="A294" s="512"/>
      <c r="B294" s="538"/>
      <c r="C294" s="142" t="s">
        <v>460</v>
      </c>
      <c r="D294" s="201"/>
      <c r="E294" s="201"/>
      <c r="F294" s="366"/>
      <c r="G294" s="366"/>
      <c r="H294" s="366"/>
      <c r="I294" s="363"/>
    </row>
    <row r="295" spans="1:9" x14ac:dyDescent="0.25">
      <c r="A295" s="512"/>
      <c r="B295" s="538"/>
      <c r="C295" s="159" t="s">
        <v>545</v>
      </c>
      <c r="D295" s="201"/>
      <c r="E295" s="201"/>
      <c r="F295" s="366"/>
      <c r="G295" s="366"/>
      <c r="H295" s="366"/>
      <c r="I295" s="363"/>
    </row>
    <row r="296" spans="1:9" x14ac:dyDescent="0.25">
      <c r="A296" s="512"/>
      <c r="B296" s="405" t="s">
        <v>1043</v>
      </c>
      <c r="C296" s="158" t="s">
        <v>467</v>
      </c>
      <c r="D296" s="201"/>
      <c r="E296" s="201"/>
      <c r="F296" s="366"/>
      <c r="G296" s="366"/>
      <c r="H296" s="366"/>
      <c r="I296" s="363"/>
    </row>
    <row r="297" spans="1:9" x14ac:dyDescent="0.25">
      <c r="A297" s="512"/>
      <c r="B297" s="539"/>
      <c r="C297" s="142" t="s">
        <v>468</v>
      </c>
      <c r="D297" s="201"/>
      <c r="E297" s="201"/>
      <c r="F297" s="366"/>
      <c r="G297" s="366"/>
      <c r="H297" s="366"/>
      <c r="I297" s="363"/>
    </row>
    <row r="298" spans="1:9" x14ac:dyDescent="0.25">
      <c r="A298" s="512"/>
      <c r="B298" s="539"/>
      <c r="C298" s="159" t="s">
        <v>469</v>
      </c>
      <c r="D298" s="201"/>
      <c r="E298" s="201"/>
      <c r="F298" s="366"/>
      <c r="G298" s="366"/>
      <c r="H298" s="366"/>
      <c r="I298" s="363"/>
    </row>
    <row r="299" spans="1:9" x14ac:dyDescent="0.25">
      <c r="A299" s="512"/>
      <c r="B299" s="405" t="s">
        <v>1044</v>
      </c>
      <c r="C299" s="158" t="s">
        <v>467</v>
      </c>
      <c r="D299" s="201"/>
      <c r="E299" s="201"/>
      <c r="F299" s="366"/>
      <c r="G299" s="366"/>
      <c r="H299" s="366"/>
      <c r="I299" s="363"/>
    </row>
    <row r="300" spans="1:9" x14ac:dyDescent="0.25">
      <c r="A300" s="512"/>
      <c r="B300" s="405"/>
      <c r="C300" s="142" t="s">
        <v>468</v>
      </c>
      <c r="D300" s="201"/>
      <c r="E300" s="201"/>
      <c r="F300" s="366"/>
      <c r="G300" s="366"/>
      <c r="H300" s="366"/>
      <c r="I300" s="363"/>
    </row>
    <row r="301" spans="1:9" x14ac:dyDescent="0.25">
      <c r="A301" s="512"/>
      <c r="B301" s="405"/>
      <c r="C301" s="159" t="s">
        <v>469</v>
      </c>
      <c r="D301" s="201"/>
      <c r="E301" s="201"/>
      <c r="F301" s="366"/>
      <c r="G301" s="366"/>
      <c r="H301" s="366"/>
      <c r="I301" s="363"/>
    </row>
    <row r="302" spans="1:9" ht="24.75" customHeight="1" x14ac:dyDescent="0.25">
      <c r="A302" s="512"/>
      <c r="B302" s="405" t="s">
        <v>1045</v>
      </c>
      <c r="C302" s="158" t="s">
        <v>467</v>
      </c>
      <c r="D302" s="201"/>
      <c r="E302" s="201"/>
      <c r="F302" s="366"/>
      <c r="G302" s="366"/>
      <c r="H302" s="366"/>
      <c r="I302" s="363"/>
    </row>
    <row r="303" spans="1:9" ht="24.75" customHeight="1" x14ac:dyDescent="0.25">
      <c r="A303" s="512"/>
      <c r="B303" s="539"/>
      <c r="C303" s="142" t="s">
        <v>468</v>
      </c>
      <c r="D303" s="201"/>
      <c r="E303" s="201"/>
      <c r="F303" s="366"/>
      <c r="G303" s="366"/>
      <c r="H303" s="366"/>
      <c r="I303" s="363"/>
    </row>
    <row r="304" spans="1:9" ht="24.75" customHeight="1" x14ac:dyDescent="0.25">
      <c r="A304" s="512"/>
      <c r="B304" s="539"/>
      <c r="C304" s="159" t="s">
        <v>469</v>
      </c>
      <c r="D304" s="201"/>
      <c r="E304" s="201"/>
      <c r="F304" s="366"/>
      <c r="G304" s="366"/>
      <c r="H304" s="366"/>
      <c r="I304" s="363"/>
    </row>
    <row r="305" spans="1:9" x14ac:dyDescent="0.25">
      <c r="A305" s="512"/>
      <c r="B305" s="405" t="s">
        <v>1046</v>
      </c>
      <c r="C305" s="158" t="s">
        <v>467</v>
      </c>
      <c r="D305" s="201"/>
      <c r="E305" s="201"/>
      <c r="F305" s="366"/>
      <c r="G305" s="366"/>
      <c r="H305" s="366"/>
      <c r="I305" s="363"/>
    </row>
    <row r="306" spans="1:9" x14ac:dyDescent="0.25">
      <c r="A306" s="512"/>
      <c r="B306" s="405"/>
      <c r="C306" s="142" t="s">
        <v>468</v>
      </c>
      <c r="D306" s="201"/>
      <c r="E306" s="201"/>
      <c r="F306" s="366"/>
      <c r="G306" s="366"/>
      <c r="H306" s="366"/>
      <c r="I306" s="363"/>
    </row>
    <row r="307" spans="1:9" x14ac:dyDescent="0.25">
      <c r="A307" s="512"/>
      <c r="B307" s="405"/>
      <c r="C307" s="159" t="s">
        <v>469</v>
      </c>
      <c r="D307" s="201"/>
      <c r="E307" s="201"/>
      <c r="F307" s="366"/>
      <c r="G307" s="366"/>
      <c r="H307" s="366"/>
      <c r="I307" s="363"/>
    </row>
    <row r="308" spans="1:9" x14ac:dyDescent="0.25">
      <c r="A308" s="512"/>
      <c r="B308" s="403" t="s">
        <v>1047</v>
      </c>
      <c r="C308" s="158" t="s">
        <v>449</v>
      </c>
      <c r="D308" s="201"/>
      <c r="E308" s="201"/>
      <c r="F308" s="366"/>
      <c r="G308" s="366"/>
      <c r="H308" s="366"/>
      <c r="I308" s="363"/>
    </row>
    <row r="309" spans="1:9" x14ac:dyDescent="0.25">
      <c r="A309" s="512"/>
      <c r="B309" s="538"/>
      <c r="C309" s="142" t="s">
        <v>450</v>
      </c>
      <c r="D309" s="201"/>
      <c r="E309" s="201"/>
      <c r="F309" s="366"/>
      <c r="G309" s="366"/>
      <c r="H309" s="366"/>
      <c r="I309" s="363"/>
    </row>
    <row r="310" spans="1:9" x14ac:dyDescent="0.25">
      <c r="A310" s="512"/>
      <c r="B310" s="538"/>
      <c r="C310" s="159" t="s">
        <v>451</v>
      </c>
      <c r="D310" s="201"/>
      <c r="E310" s="201"/>
      <c r="F310" s="366"/>
      <c r="G310" s="366"/>
      <c r="H310" s="366"/>
      <c r="I310" s="363"/>
    </row>
    <row r="311" spans="1:9" x14ac:dyDescent="0.25">
      <c r="A311" s="512"/>
      <c r="B311" s="405" t="s">
        <v>1048</v>
      </c>
      <c r="C311" s="158" t="s">
        <v>467</v>
      </c>
      <c r="D311" s="201"/>
      <c r="E311" s="201"/>
      <c r="F311" s="366"/>
      <c r="G311" s="366"/>
      <c r="H311" s="366"/>
      <c r="I311" s="363"/>
    </row>
    <row r="312" spans="1:9" x14ac:dyDescent="0.25">
      <c r="A312" s="512"/>
      <c r="B312" s="539"/>
      <c r="C312" s="142" t="s">
        <v>468</v>
      </c>
      <c r="D312" s="201"/>
      <c r="E312" s="201"/>
      <c r="F312" s="366"/>
      <c r="G312" s="366"/>
      <c r="H312" s="366"/>
      <c r="I312" s="363"/>
    </row>
    <row r="313" spans="1:9" ht="15.75" thickBot="1" x14ac:dyDescent="0.3">
      <c r="A313" s="513"/>
      <c r="B313" s="587"/>
      <c r="C313" s="144" t="s">
        <v>469</v>
      </c>
      <c r="D313" s="205"/>
      <c r="E313" s="205"/>
      <c r="F313" s="367"/>
      <c r="G313" s="367"/>
      <c r="H313" s="367"/>
      <c r="I313" s="364"/>
    </row>
  </sheetData>
  <sheetProtection algorithmName="SHA-512" hashValue="Jz3ZH7BNTfBVApVITkemv2I01Vdq9dko0N608bgscgyJZHAblQypF5JABBSY2zUY0e8VM4p8Qg5QoeGi3awKww==" saltValue="W+nCGQ91u4WWAerNDz/WJA==" spinCount="100000" sheet="1" objects="1" scenarios="1"/>
  <mergeCells count="546">
    <mergeCell ref="A140:A142"/>
    <mergeCell ref="L4:W4"/>
    <mergeCell ref="G239:G241"/>
    <mergeCell ref="B227:B229"/>
    <mergeCell ref="C203:C205"/>
    <mergeCell ref="C242:C244"/>
    <mergeCell ref="C278:C280"/>
    <mergeCell ref="C290:C292"/>
    <mergeCell ref="A32:A46"/>
    <mergeCell ref="A50:A64"/>
    <mergeCell ref="A68:A94"/>
    <mergeCell ref="A98:A139"/>
    <mergeCell ref="A143:A178"/>
    <mergeCell ref="A182:A187"/>
    <mergeCell ref="A278:A280"/>
    <mergeCell ref="B221:B223"/>
    <mergeCell ref="B215:B217"/>
    <mergeCell ref="B200:B202"/>
    <mergeCell ref="A188:A190"/>
    <mergeCell ref="F188:F190"/>
    <mergeCell ref="B176:B178"/>
    <mergeCell ref="F176:F178"/>
    <mergeCell ref="B164:B166"/>
    <mergeCell ref="F164:F166"/>
    <mergeCell ref="I305:I307"/>
    <mergeCell ref="I296:I298"/>
    <mergeCell ref="B299:B301"/>
    <mergeCell ref="F299:F301"/>
    <mergeCell ref="G299:G301"/>
    <mergeCell ref="H299:H301"/>
    <mergeCell ref="I299:I301"/>
    <mergeCell ref="B152:B154"/>
    <mergeCell ref="B308:B310"/>
    <mergeCell ref="F308:F310"/>
    <mergeCell ref="G308:G310"/>
    <mergeCell ref="B287:B289"/>
    <mergeCell ref="F287:F289"/>
    <mergeCell ref="G287:G289"/>
    <mergeCell ref="F278:F280"/>
    <mergeCell ref="G278:G280"/>
    <mergeCell ref="B266:B268"/>
    <mergeCell ref="F266:F268"/>
    <mergeCell ref="G266:G268"/>
    <mergeCell ref="F302:F304"/>
    <mergeCell ref="G302:G304"/>
    <mergeCell ref="B230:B232"/>
    <mergeCell ref="F230:F232"/>
    <mergeCell ref="G230:G232"/>
    <mergeCell ref="A293:A313"/>
    <mergeCell ref="B293:B295"/>
    <mergeCell ref="F293:F295"/>
    <mergeCell ref="G293:G295"/>
    <mergeCell ref="H293:H295"/>
    <mergeCell ref="I293:I295"/>
    <mergeCell ref="B296:B298"/>
    <mergeCell ref="F296:F298"/>
    <mergeCell ref="G296:G298"/>
    <mergeCell ref="H296:H298"/>
    <mergeCell ref="H308:H310"/>
    <mergeCell ref="I308:I310"/>
    <mergeCell ref="B311:B313"/>
    <mergeCell ref="F311:F313"/>
    <mergeCell ref="G311:G313"/>
    <mergeCell ref="H311:H313"/>
    <mergeCell ref="I311:I313"/>
    <mergeCell ref="B302:B304"/>
    <mergeCell ref="H302:H304"/>
    <mergeCell ref="I302:I304"/>
    <mergeCell ref="B305:B307"/>
    <mergeCell ref="F305:F307"/>
    <mergeCell ref="G305:G307"/>
    <mergeCell ref="H305:H307"/>
    <mergeCell ref="I287:I289"/>
    <mergeCell ref="A290:A292"/>
    <mergeCell ref="F290:F292"/>
    <mergeCell ref="G290:G292"/>
    <mergeCell ref="H290:H292"/>
    <mergeCell ref="I290:I292"/>
    <mergeCell ref="I281:I283"/>
    <mergeCell ref="B284:B286"/>
    <mergeCell ref="F284:F286"/>
    <mergeCell ref="G284:G286"/>
    <mergeCell ref="H284:H286"/>
    <mergeCell ref="I284:I286"/>
    <mergeCell ref="H278:H280"/>
    <mergeCell ref="I278:I280"/>
    <mergeCell ref="A281:A289"/>
    <mergeCell ref="B281:B283"/>
    <mergeCell ref="F281:F283"/>
    <mergeCell ref="G281:G283"/>
    <mergeCell ref="H281:H283"/>
    <mergeCell ref="B272:B274"/>
    <mergeCell ref="F272:F274"/>
    <mergeCell ref="G272:G274"/>
    <mergeCell ref="H272:H274"/>
    <mergeCell ref="I272:I274"/>
    <mergeCell ref="B275:B277"/>
    <mergeCell ref="F275:F277"/>
    <mergeCell ref="G275:G277"/>
    <mergeCell ref="H275:H277"/>
    <mergeCell ref="I275:I277"/>
    <mergeCell ref="A245:A277"/>
    <mergeCell ref="B245:B247"/>
    <mergeCell ref="F245:F247"/>
    <mergeCell ref="G245:G247"/>
    <mergeCell ref="H245:H247"/>
    <mergeCell ref="I245:I247"/>
    <mergeCell ref="H287:H289"/>
    <mergeCell ref="H266:H268"/>
    <mergeCell ref="I266:I268"/>
    <mergeCell ref="B269:B271"/>
    <mergeCell ref="F269:F271"/>
    <mergeCell ref="G269:G271"/>
    <mergeCell ref="H269:H271"/>
    <mergeCell ref="I269:I271"/>
    <mergeCell ref="B260:B262"/>
    <mergeCell ref="F260:F262"/>
    <mergeCell ref="G260:G262"/>
    <mergeCell ref="H260:H262"/>
    <mergeCell ref="I260:I262"/>
    <mergeCell ref="B263:B265"/>
    <mergeCell ref="F263:F265"/>
    <mergeCell ref="G263:G265"/>
    <mergeCell ref="H263:H265"/>
    <mergeCell ref="I263:I265"/>
    <mergeCell ref="H254:H256"/>
    <mergeCell ref="I254:I256"/>
    <mergeCell ref="B257:B259"/>
    <mergeCell ref="F257:F259"/>
    <mergeCell ref="G257:G259"/>
    <mergeCell ref="H257:H259"/>
    <mergeCell ref="I257:I259"/>
    <mergeCell ref="I248:I250"/>
    <mergeCell ref="B251:B253"/>
    <mergeCell ref="F251:F253"/>
    <mergeCell ref="G251:G253"/>
    <mergeCell ref="H251:H253"/>
    <mergeCell ref="I251:I253"/>
    <mergeCell ref="B248:B250"/>
    <mergeCell ref="F248:F250"/>
    <mergeCell ref="G248:G250"/>
    <mergeCell ref="H248:H250"/>
    <mergeCell ref="B254:B256"/>
    <mergeCell ref="F254:F256"/>
    <mergeCell ref="G254:G256"/>
    <mergeCell ref="H230:H232"/>
    <mergeCell ref="I230:I232"/>
    <mergeCell ref="H239:H241"/>
    <mergeCell ref="I239:I241"/>
    <mergeCell ref="A242:A244"/>
    <mergeCell ref="F242:F244"/>
    <mergeCell ref="G242:G244"/>
    <mergeCell ref="H242:H244"/>
    <mergeCell ref="I242:I244"/>
    <mergeCell ref="B233:B235"/>
    <mergeCell ref="F233:F235"/>
    <mergeCell ref="G233:G235"/>
    <mergeCell ref="H233:H235"/>
    <mergeCell ref="I233:I235"/>
    <mergeCell ref="B236:B238"/>
    <mergeCell ref="F236:F238"/>
    <mergeCell ref="G236:G238"/>
    <mergeCell ref="H236:H238"/>
    <mergeCell ref="I236:I238"/>
    <mergeCell ref="B239:B241"/>
    <mergeCell ref="F239:F241"/>
    <mergeCell ref="H224:H226"/>
    <mergeCell ref="I224:I226"/>
    <mergeCell ref="F227:F229"/>
    <mergeCell ref="G227:G229"/>
    <mergeCell ref="H227:H229"/>
    <mergeCell ref="I227:I229"/>
    <mergeCell ref="I215:I217"/>
    <mergeCell ref="B218:B220"/>
    <mergeCell ref="F218:F220"/>
    <mergeCell ref="G218:G220"/>
    <mergeCell ref="H218:H220"/>
    <mergeCell ref="I218:I220"/>
    <mergeCell ref="F221:F223"/>
    <mergeCell ref="G221:G223"/>
    <mergeCell ref="H221:H223"/>
    <mergeCell ref="I221:I223"/>
    <mergeCell ref="B224:B226"/>
    <mergeCell ref="F224:F226"/>
    <mergeCell ref="G224:G226"/>
    <mergeCell ref="A203:A205"/>
    <mergeCell ref="F203:F205"/>
    <mergeCell ref="G203:G205"/>
    <mergeCell ref="H203:H205"/>
    <mergeCell ref="I203:I205"/>
    <mergeCell ref="I209:I211"/>
    <mergeCell ref="B212:B214"/>
    <mergeCell ref="F212:F214"/>
    <mergeCell ref="G212:G214"/>
    <mergeCell ref="H212:H214"/>
    <mergeCell ref="I212:I214"/>
    <mergeCell ref="A206:A241"/>
    <mergeCell ref="B206:B208"/>
    <mergeCell ref="F206:F208"/>
    <mergeCell ref="G206:G208"/>
    <mergeCell ref="H206:H208"/>
    <mergeCell ref="I206:I208"/>
    <mergeCell ref="B209:B211"/>
    <mergeCell ref="F209:F211"/>
    <mergeCell ref="G209:G211"/>
    <mergeCell ref="H209:H211"/>
    <mergeCell ref="F215:F217"/>
    <mergeCell ref="G215:G217"/>
    <mergeCell ref="H215:H217"/>
    <mergeCell ref="I194:I196"/>
    <mergeCell ref="B197:B199"/>
    <mergeCell ref="F197:F199"/>
    <mergeCell ref="G197:G199"/>
    <mergeCell ref="H197:H199"/>
    <mergeCell ref="I197:I199"/>
    <mergeCell ref="A191:A202"/>
    <mergeCell ref="B191:B193"/>
    <mergeCell ref="F191:F193"/>
    <mergeCell ref="G191:G193"/>
    <mergeCell ref="H191:H193"/>
    <mergeCell ref="I191:I193"/>
    <mergeCell ref="B194:B196"/>
    <mergeCell ref="F194:F196"/>
    <mergeCell ref="G194:G196"/>
    <mergeCell ref="H194:H196"/>
    <mergeCell ref="F200:F202"/>
    <mergeCell ref="G200:G202"/>
    <mergeCell ref="H200:H202"/>
    <mergeCell ref="I200:I202"/>
    <mergeCell ref="H188:H190"/>
    <mergeCell ref="I188:I190"/>
    <mergeCell ref="C188:C190"/>
    <mergeCell ref="B182:B184"/>
    <mergeCell ref="F182:F184"/>
    <mergeCell ref="G182:G184"/>
    <mergeCell ref="H182:H184"/>
    <mergeCell ref="I182:I184"/>
    <mergeCell ref="G185:G187"/>
    <mergeCell ref="H185:H187"/>
    <mergeCell ref="I185:I187"/>
    <mergeCell ref="B185:B187"/>
    <mergeCell ref="G188:G190"/>
    <mergeCell ref="F185:F187"/>
    <mergeCell ref="H176:H178"/>
    <mergeCell ref="I176:I178"/>
    <mergeCell ref="A179:A181"/>
    <mergeCell ref="F179:F181"/>
    <mergeCell ref="G179:G181"/>
    <mergeCell ref="H179:H181"/>
    <mergeCell ref="I179:I181"/>
    <mergeCell ref="B170:B172"/>
    <mergeCell ref="F170:F172"/>
    <mergeCell ref="G170:G172"/>
    <mergeCell ref="H170:H172"/>
    <mergeCell ref="I170:I172"/>
    <mergeCell ref="B173:B175"/>
    <mergeCell ref="F173:F175"/>
    <mergeCell ref="G173:G175"/>
    <mergeCell ref="H173:H175"/>
    <mergeCell ref="I173:I175"/>
    <mergeCell ref="C179:C181"/>
    <mergeCell ref="G176:G178"/>
    <mergeCell ref="H164:H166"/>
    <mergeCell ref="I164:I166"/>
    <mergeCell ref="B167:B169"/>
    <mergeCell ref="F167:F169"/>
    <mergeCell ref="G167:G169"/>
    <mergeCell ref="H167:H169"/>
    <mergeCell ref="I167:I169"/>
    <mergeCell ref="B158:B160"/>
    <mergeCell ref="F158:F160"/>
    <mergeCell ref="G158:G160"/>
    <mergeCell ref="H158:H160"/>
    <mergeCell ref="I158:I160"/>
    <mergeCell ref="B161:B163"/>
    <mergeCell ref="F161:F163"/>
    <mergeCell ref="G161:G163"/>
    <mergeCell ref="H161:H163"/>
    <mergeCell ref="I161:I163"/>
    <mergeCell ref="G164:G166"/>
    <mergeCell ref="H152:H154"/>
    <mergeCell ref="I152:I154"/>
    <mergeCell ref="B155:B157"/>
    <mergeCell ref="F155:F157"/>
    <mergeCell ref="G155:G157"/>
    <mergeCell ref="H155:H157"/>
    <mergeCell ref="I155:I157"/>
    <mergeCell ref="B146:B148"/>
    <mergeCell ref="F146:F148"/>
    <mergeCell ref="G146:G148"/>
    <mergeCell ref="H146:H148"/>
    <mergeCell ref="I146:I148"/>
    <mergeCell ref="B149:B151"/>
    <mergeCell ref="F149:F151"/>
    <mergeCell ref="G149:G151"/>
    <mergeCell ref="H149:H151"/>
    <mergeCell ref="I149:I151"/>
    <mergeCell ref="F152:F154"/>
    <mergeCell ref="G152:G154"/>
    <mergeCell ref="F140:F142"/>
    <mergeCell ref="G140:G142"/>
    <mergeCell ref="H140:H142"/>
    <mergeCell ref="I140:I142"/>
    <mergeCell ref="B143:B145"/>
    <mergeCell ref="F143:F145"/>
    <mergeCell ref="G143:G145"/>
    <mergeCell ref="H143:H145"/>
    <mergeCell ref="I143:I145"/>
    <mergeCell ref="C140:C142"/>
    <mergeCell ref="B134:B136"/>
    <mergeCell ref="F134:F136"/>
    <mergeCell ref="G134:G136"/>
    <mergeCell ref="H134:H136"/>
    <mergeCell ref="I134:I136"/>
    <mergeCell ref="B137:B139"/>
    <mergeCell ref="F137:F139"/>
    <mergeCell ref="G137:G139"/>
    <mergeCell ref="H137:H139"/>
    <mergeCell ref="I137:I139"/>
    <mergeCell ref="B128:B130"/>
    <mergeCell ref="F128:F130"/>
    <mergeCell ref="G128:G130"/>
    <mergeCell ref="H128:H130"/>
    <mergeCell ref="I128:I130"/>
    <mergeCell ref="B131:B133"/>
    <mergeCell ref="F131:F133"/>
    <mergeCell ref="G131:G133"/>
    <mergeCell ref="H131:H133"/>
    <mergeCell ref="I131:I133"/>
    <mergeCell ref="B122:B124"/>
    <mergeCell ref="F122:F124"/>
    <mergeCell ref="G122:G124"/>
    <mergeCell ref="H122:H124"/>
    <mergeCell ref="I122:I124"/>
    <mergeCell ref="B125:B127"/>
    <mergeCell ref="F125:F127"/>
    <mergeCell ref="G125:G127"/>
    <mergeCell ref="H125:H127"/>
    <mergeCell ref="I125:I127"/>
    <mergeCell ref="B116:B118"/>
    <mergeCell ref="F116:F118"/>
    <mergeCell ref="G116:G118"/>
    <mergeCell ref="H116:H118"/>
    <mergeCell ref="I116:I118"/>
    <mergeCell ref="B119:B121"/>
    <mergeCell ref="F119:F121"/>
    <mergeCell ref="G119:G121"/>
    <mergeCell ref="H119:H121"/>
    <mergeCell ref="I119:I121"/>
    <mergeCell ref="B110:B112"/>
    <mergeCell ref="F110:F112"/>
    <mergeCell ref="G110:G112"/>
    <mergeCell ref="H110:H112"/>
    <mergeCell ref="I110:I112"/>
    <mergeCell ref="B113:B115"/>
    <mergeCell ref="F113:F115"/>
    <mergeCell ref="G113:G115"/>
    <mergeCell ref="H113:H115"/>
    <mergeCell ref="I113:I115"/>
    <mergeCell ref="B104:B106"/>
    <mergeCell ref="F104:F106"/>
    <mergeCell ref="G104:G106"/>
    <mergeCell ref="H104:H106"/>
    <mergeCell ref="I104:I106"/>
    <mergeCell ref="B107:B109"/>
    <mergeCell ref="F107:F109"/>
    <mergeCell ref="G107:G109"/>
    <mergeCell ref="H107:H109"/>
    <mergeCell ref="I107:I109"/>
    <mergeCell ref="B98:B100"/>
    <mergeCell ref="F98:F100"/>
    <mergeCell ref="G98:G100"/>
    <mergeCell ref="H98:H100"/>
    <mergeCell ref="I98:I100"/>
    <mergeCell ref="B101:B103"/>
    <mergeCell ref="F101:F103"/>
    <mergeCell ref="G101:G103"/>
    <mergeCell ref="H101:H103"/>
    <mergeCell ref="I101:I103"/>
    <mergeCell ref="B92:B94"/>
    <mergeCell ref="F92:F94"/>
    <mergeCell ref="G92:G94"/>
    <mergeCell ref="H92:H94"/>
    <mergeCell ref="I92:I94"/>
    <mergeCell ref="A95:A97"/>
    <mergeCell ref="F95:F97"/>
    <mergeCell ref="G95:G97"/>
    <mergeCell ref="H95:H97"/>
    <mergeCell ref="I95:I97"/>
    <mergeCell ref="C95:C97"/>
    <mergeCell ref="B86:B88"/>
    <mergeCell ref="F86:F88"/>
    <mergeCell ref="G86:G88"/>
    <mergeCell ref="H86:H88"/>
    <mergeCell ref="I86:I88"/>
    <mergeCell ref="B89:B91"/>
    <mergeCell ref="F89:F91"/>
    <mergeCell ref="G89:G91"/>
    <mergeCell ref="H89:H91"/>
    <mergeCell ref="I89:I91"/>
    <mergeCell ref="B80:B82"/>
    <mergeCell ref="F80:F82"/>
    <mergeCell ref="G80:G82"/>
    <mergeCell ref="H80:H82"/>
    <mergeCell ref="I80:I82"/>
    <mergeCell ref="B83:B85"/>
    <mergeCell ref="F83:F85"/>
    <mergeCell ref="G83:G85"/>
    <mergeCell ref="H83:H85"/>
    <mergeCell ref="I83:I85"/>
    <mergeCell ref="B74:B76"/>
    <mergeCell ref="F74:F76"/>
    <mergeCell ref="G74:G76"/>
    <mergeCell ref="H74:H76"/>
    <mergeCell ref="I74:I76"/>
    <mergeCell ref="B77:B79"/>
    <mergeCell ref="F77:F79"/>
    <mergeCell ref="G77:G79"/>
    <mergeCell ref="H77:H79"/>
    <mergeCell ref="I77:I79"/>
    <mergeCell ref="B68:B70"/>
    <mergeCell ref="F68:F70"/>
    <mergeCell ref="G68:G70"/>
    <mergeCell ref="H68:H70"/>
    <mergeCell ref="I68:I70"/>
    <mergeCell ref="B71:B73"/>
    <mergeCell ref="F71:F73"/>
    <mergeCell ref="G71:G73"/>
    <mergeCell ref="H71:H73"/>
    <mergeCell ref="I71:I73"/>
    <mergeCell ref="B62:B64"/>
    <mergeCell ref="F62:F64"/>
    <mergeCell ref="G62:G64"/>
    <mergeCell ref="H62:H64"/>
    <mergeCell ref="I62:I64"/>
    <mergeCell ref="A65:A67"/>
    <mergeCell ref="F65:F67"/>
    <mergeCell ref="G65:G67"/>
    <mergeCell ref="H65:H67"/>
    <mergeCell ref="I65:I67"/>
    <mergeCell ref="C65:C67"/>
    <mergeCell ref="B56:B58"/>
    <mergeCell ref="F56:F58"/>
    <mergeCell ref="G56:G58"/>
    <mergeCell ref="H56:H58"/>
    <mergeCell ref="I56:I58"/>
    <mergeCell ref="B59:B61"/>
    <mergeCell ref="F59:F61"/>
    <mergeCell ref="G59:G61"/>
    <mergeCell ref="H59:H61"/>
    <mergeCell ref="I59:I61"/>
    <mergeCell ref="B50:B52"/>
    <mergeCell ref="F50:F52"/>
    <mergeCell ref="G50:G52"/>
    <mergeCell ref="H50:H52"/>
    <mergeCell ref="I50:I52"/>
    <mergeCell ref="B53:B55"/>
    <mergeCell ref="F53:F55"/>
    <mergeCell ref="G53:G55"/>
    <mergeCell ref="H53:H55"/>
    <mergeCell ref="I53:I55"/>
    <mergeCell ref="B44:B46"/>
    <mergeCell ref="F44:F46"/>
    <mergeCell ref="G44:G46"/>
    <mergeCell ref="H44:H46"/>
    <mergeCell ref="I44:I46"/>
    <mergeCell ref="A47:A49"/>
    <mergeCell ref="F47:F49"/>
    <mergeCell ref="G47:G49"/>
    <mergeCell ref="H47:H49"/>
    <mergeCell ref="I47:I49"/>
    <mergeCell ref="C47:C49"/>
    <mergeCell ref="B38:B40"/>
    <mergeCell ref="F38:F40"/>
    <mergeCell ref="G38:G40"/>
    <mergeCell ref="H38:H40"/>
    <mergeCell ref="I38:I40"/>
    <mergeCell ref="B41:B43"/>
    <mergeCell ref="F41:F43"/>
    <mergeCell ref="G41:G43"/>
    <mergeCell ref="H41:H43"/>
    <mergeCell ref="I41:I43"/>
    <mergeCell ref="B32:B34"/>
    <mergeCell ref="F32:F34"/>
    <mergeCell ref="G32:G34"/>
    <mergeCell ref="H32:H34"/>
    <mergeCell ref="I32:I34"/>
    <mergeCell ref="B35:B37"/>
    <mergeCell ref="F35:F37"/>
    <mergeCell ref="G35:G37"/>
    <mergeCell ref="H35:H37"/>
    <mergeCell ref="I35:I37"/>
    <mergeCell ref="B26:B28"/>
    <mergeCell ref="F26:F28"/>
    <mergeCell ref="G26:G28"/>
    <mergeCell ref="H26:H28"/>
    <mergeCell ref="I26:I28"/>
    <mergeCell ref="A29:A31"/>
    <mergeCell ref="F29:F31"/>
    <mergeCell ref="G29:G31"/>
    <mergeCell ref="H29:H31"/>
    <mergeCell ref="I29:I31"/>
    <mergeCell ref="C29:C31"/>
    <mergeCell ref="B20:B22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F14:F16"/>
    <mergeCell ref="G14:G16"/>
    <mergeCell ref="H14:H16"/>
    <mergeCell ref="I14:I16"/>
    <mergeCell ref="B17:B19"/>
    <mergeCell ref="F17:F19"/>
    <mergeCell ref="G17:G19"/>
    <mergeCell ref="H17:H19"/>
    <mergeCell ref="I17:I19"/>
    <mergeCell ref="B1:F1"/>
    <mergeCell ref="A2:A4"/>
    <mergeCell ref="F2:F4"/>
    <mergeCell ref="G2:G4"/>
    <mergeCell ref="H2:H4"/>
    <mergeCell ref="I2:I4"/>
    <mergeCell ref="C2:C4"/>
    <mergeCell ref="I8:I10"/>
    <mergeCell ref="B11:B13"/>
    <mergeCell ref="F11:F13"/>
    <mergeCell ref="G11:G13"/>
    <mergeCell ref="H11:H13"/>
    <mergeCell ref="I11:I13"/>
    <mergeCell ref="A5:A28"/>
    <mergeCell ref="B5:B7"/>
    <mergeCell ref="F5:F7"/>
    <mergeCell ref="G5:G7"/>
    <mergeCell ref="H5:H7"/>
    <mergeCell ref="I5:I7"/>
    <mergeCell ref="B8:B10"/>
    <mergeCell ref="F8:F10"/>
    <mergeCell ref="G8:G10"/>
    <mergeCell ref="H8:H10"/>
    <mergeCell ref="B14:B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79998168889431442"/>
  </sheetPr>
  <dimension ref="B1:J4"/>
  <sheetViews>
    <sheetView workbookViewId="0">
      <selection activeCell="M18" sqref="M18"/>
    </sheetView>
  </sheetViews>
  <sheetFormatPr defaultRowHeight="15" x14ac:dyDescent="0.25"/>
  <cols>
    <col min="2" max="2" width="23.28515625" customWidth="1"/>
    <col min="4" max="4" width="10.7109375" customWidth="1"/>
    <col min="5" max="5" width="11.140625" customWidth="1"/>
    <col min="6" max="6" width="12.5703125" customWidth="1"/>
    <col min="7" max="7" width="18.140625" customWidth="1"/>
    <col min="8" max="8" width="14.85546875" customWidth="1"/>
    <col min="9" max="9" width="10.85546875" customWidth="1"/>
    <col min="10" max="10" width="17" customWidth="1"/>
  </cols>
  <sheetData>
    <row r="1" spans="2:10" x14ac:dyDescent="0.25">
      <c r="B1" s="601" t="s">
        <v>1147</v>
      </c>
      <c r="C1" s="602"/>
      <c r="D1" s="602"/>
      <c r="E1" s="602"/>
      <c r="F1" s="602"/>
      <c r="G1" s="602"/>
      <c r="H1" s="602"/>
      <c r="I1" s="602"/>
      <c r="J1" s="603"/>
    </row>
    <row r="2" spans="2:10" ht="45" x14ac:dyDescent="0.25">
      <c r="B2" s="143"/>
      <c r="C2" s="110" t="s">
        <v>1155</v>
      </c>
      <c r="D2" s="110" t="s">
        <v>1148</v>
      </c>
      <c r="E2" s="110" t="s">
        <v>1149</v>
      </c>
      <c r="F2" s="110" t="s">
        <v>1150</v>
      </c>
      <c r="G2" s="110" t="s">
        <v>1151</v>
      </c>
      <c r="H2" s="110" t="s">
        <v>1152</v>
      </c>
      <c r="I2" s="110" t="s">
        <v>1153</v>
      </c>
      <c r="J2" s="110" t="s">
        <v>1154</v>
      </c>
    </row>
    <row r="3" spans="2:10" x14ac:dyDescent="0.25">
      <c r="B3" s="143" t="s">
        <v>1145</v>
      </c>
      <c r="C3" s="216">
        <f>'ИТОГ "Знание"'!M3</f>
        <v>0</v>
      </c>
      <c r="D3" s="216">
        <f>'ИТОГ "ЗДОРОВЬЕ"'!M3</f>
        <v>0</v>
      </c>
      <c r="E3" s="216">
        <f>'ИТОГ "ТВОРЧЕСТВО"'!M3</f>
        <v>0</v>
      </c>
      <c r="F3" s="216">
        <f>'ИТОГ "ВОСПИТАНИЕ"'!M2</f>
        <v>0</v>
      </c>
      <c r="G3" s="216">
        <f>'ИТОГ "Профориентация"'!M3</f>
        <v>0</v>
      </c>
      <c r="H3" s="216">
        <f>'ИТОГ«Учитель.Школьная команда»'!M4</f>
        <v>0</v>
      </c>
      <c r="I3" s="216">
        <f>'ИТОГ "Школьный климат"'!M3</f>
        <v>0</v>
      </c>
      <c r="J3" s="216">
        <f>'ИТОГ "Образовательная среда"'!M3</f>
        <v>0</v>
      </c>
    </row>
    <row r="4" spans="2:10" x14ac:dyDescent="0.25">
      <c r="B4" s="143" t="s">
        <v>1146</v>
      </c>
      <c r="C4" s="216">
        <f>'ИТОГ "Знание"'!O3</f>
        <v>0</v>
      </c>
      <c r="D4" s="216">
        <f>'ИТОГ "ЗДОРОВЬЕ"'!O3</f>
        <v>0</v>
      </c>
      <c r="E4" s="216">
        <f>'ИТОГ "ТВОРЧЕСТВО"'!O3</f>
        <v>0</v>
      </c>
      <c r="F4" s="216">
        <f>'ИТОГ "ВОСПИТАНИЕ"'!O2</f>
        <v>0</v>
      </c>
      <c r="G4" s="216">
        <f>'ИТОГ "Профориентация"'!O3</f>
        <v>0</v>
      </c>
      <c r="H4" s="216">
        <f>'ИТОГ«Учитель.Школьная команда»'!O4</f>
        <v>0</v>
      </c>
      <c r="I4" s="216">
        <f>'ИТОГ "Школьный климат"'!O3</f>
        <v>0</v>
      </c>
      <c r="J4" s="216">
        <f>'ИТОГ "Образовательная среда"'!O3</f>
        <v>0</v>
      </c>
    </row>
  </sheetData>
  <sheetProtection algorithmName="SHA-512" hashValue="0fbDIweStt2ZDJgC05nhMxU7+IY6BRdtIUVAcyBGhieHlEyyC62M+O2xbVvMO49xTC34/JHpllkw42vIDkay6A==" saltValue="PU4grC7e40wAAODRRKgXcw==" spinCount="100000" sheet="1" objects="1" scenarios="1"/>
  <mergeCells count="1">
    <mergeCell ref="B1:J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D48"/>
  <sheetViews>
    <sheetView workbookViewId="0">
      <selection activeCell="B8" sqref="B8"/>
    </sheetView>
  </sheetViews>
  <sheetFormatPr defaultRowHeight="15" x14ac:dyDescent="0.25"/>
  <cols>
    <col min="1" max="1" width="51.85546875" customWidth="1"/>
    <col min="2" max="2" width="58.7109375" customWidth="1"/>
    <col min="3" max="3" width="52.7109375" customWidth="1"/>
    <col min="4" max="4" width="51.85546875" customWidth="1"/>
  </cols>
  <sheetData>
    <row r="1" spans="1:4" ht="33" customHeight="1" thickBot="1" x14ac:dyDescent="0.3">
      <c r="A1" s="605" t="s">
        <v>348</v>
      </c>
      <c r="B1" s="605"/>
      <c r="C1" s="605"/>
      <c r="D1" s="605"/>
    </row>
    <row r="2" spans="1:4" x14ac:dyDescent="0.25">
      <c r="A2" s="86" t="s">
        <v>319</v>
      </c>
      <c r="B2" s="86" t="s">
        <v>320</v>
      </c>
      <c r="C2" s="86" t="s">
        <v>321</v>
      </c>
      <c r="D2" s="90" t="s">
        <v>322</v>
      </c>
    </row>
    <row r="3" spans="1:4" x14ac:dyDescent="0.25">
      <c r="A3" s="87" t="s">
        <v>323</v>
      </c>
      <c r="B3" s="88" t="s">
        <v>1291</v>
      </c>
      <c r="C3" s="88" t="s">
        <v>1292</v>
      </c>
      <c r="D3" s="89" t="s">
        <v>1293</v>
      </c>
    </row>
    <row r="4" spans="1:4" x14ac:dyDescent="0.25">
      <c r="A4" s="87" t="s">
        <v>324</v>
      </c>
      <c r="B4" s="88" t="s">
        <v>325</v>
      </c>
      <c r="C4" s="88" t="s">
        <v>326</v>
      </c>
      <c r="D4" s="89" t="s">
        <v>327</v>
      </c>
    </row>
    <row r="5" spans="1:4" x14ac:dyDescent="0.25">
      <c r="A5" s="87" t="s">
        <v>328</v>
      </c>
      <c r="B5" s="88" t="s">
        <v>329</v>
      </c>
      <c r="C5" s="88" t="s">
        <v>330</v>
      </c>
      <c r="D5" s="89" t="s">
        <v>331</v>
      </c>
    </row>
    <row r="6" spans="1:4" x14ac:dyDescent="0.25">
      <c r="A6" s="87" t="s">
        <v>332</v>
      </c>
      <c r="B6" s="88" t="s">
        <v>333</v>
      </c>
      <c r="C6" s="88" t="s">
        <v>334</v>
      </c>
      <c r="D6" s="89" t="s">
        <v>327</v>
      </c>
    </row>
    <row r="7" spans="1:4" x14ac:dyDescent="0.25">
      <c r="A7" s="87" t="s">
        <v>335</v>
      </c>
      <c r="B7" s="88" t="s">
        <v>336</v>
      </c>
      <c r="C7" s="88" t="s">
        <v>337</v>
      </c>
      <c r="D7" s="89" t="s">
        <v>338</v>
      </c>
    </row>
    <row r="8" spans="1:4" x14ac:dyDescent="0.25">
      <c r="A8" s="87" t="s">
        <v>339</v>
      </c>
      <c r="B8" s="88" t="s">
        <v>1294</v>
      </c>
      <c r="C8" s="88" t="s">
        <v>1295</v>
      </c>
      <c r="D8" s="89" t="s">
        <v>1296</v>
      </c>
    </row>
    <row r="9" spans="1:4" x14ac:dyDescent="0.25">
      <c r="A9" s="87" t="s">
        <v>340</v>
      </c>
      <c r="B9" s="88" t="s">
        <v>1297</v>
      </c>
      <c r="C9" s="88" t="s">
        <v>343</v>
      </c>
      <c r="D9" s="89" t="s">
        <v>1298</v>
      </c>
    </row>
    <row r="10" spans="1:4" x14ac:dyDescent="0.25">
      <c r="A10" s="87" t="s">
        <v>341</v>
      </c>
      <c r="B10" s="88" t="s">
        <v>342</v>
      </c>
      <c r="C10" s="88" t="s">
        <v>343</v>
      </c>
      <c r="D10" s="89" t="s">
        <v>1299</v>
      </c>
    </row>
    <row r="11" spans="1:4" x14ac:dyDescent="0.25">
      <c r="A11" s="609" t="s">
        <v>344</v>
      </c>
      <c r="B11" s="95" t="s">
        <v>1300</v>
      </c>
      <c r="C11" s="95" t="s">
        <v>1301</v>
      </c>
      <c r="D11" s="96" t="s">
        <v>1302</v>
      </c>
    </row>
    <row r="12" spans="1:4" ht="86.25" thickBot="1" x14ac:dyDescent="0.3">
      <c r="A12" s="610"/>
      <c r="B12" s="97" t="s">
        <v>353</v>
      </c>
      <c r="C12" s="97" t="s">
        <v>352</v>
      </c>
      <c r="D12" s="98" t="s">
        <v>354</v>
      </c>
    </row>
    <row r="14" spans="1:4" ht="15.75" thickBot="1" x14ac:dyDescent="0.3"/>
    <row r="15" spans="1:4" ht="20.25" x14ac:dyDescent="0.25">
      <c r="A15" s="84" t="s">
        <v>356</v>
      </c>
      <c r="B15" s="85" t="s">
        <v>349</v>
      </c>
      <c r="C15" s="84" t="s">
        <v>357</v>
      </c>
      <c r="D15" s="85" t="s">
        <v>349</v>
      </c>
    </row>
    <row r="16" spans="1:4" ht="39" customHeight="1" x14ac:dyDescent="0.25">
      <c r="A16" s="606" t="s">
        <v>323</v>
      </c>
      <c r="B16" s="607"/>
      <c r="C16" s="606" t="s">
        <v>324</v>
      </c>
      <c r="D16" s="607"/>
    </row>
    <row r="17" spans="1:4" x14ac:dyDescent="0.25">
      <c r="A17" s="16" t="s">
        <v>4</v>
      </c>
      <c r="B17" s="10">
        <v>11</v>
      </c>
      <c r="C17" s="16" t="s">
        <v>102</v>
      </c>
      <c r="D17" s="10">
        <v>7</v>
      </c>
    </row>
    <row r="18" spans="1:4" ht="30.75" thickBot="1" x14ac:dyDescent="0.3">
      <c r="A18" s="16" t="s">
        <v>32</v>
      </c>
      <c r="B18" s="10">
        <v>8</v>
      </c>
      <c r="C18" s="17" t="s">
        <v>112</v>
      </c>
      <c r="D18" s="9">
        <v>15</v>
      </c>
    </row>
    <row r="19" spans="1:4" ht="30.75" thickBot="1" x14ac:dyDescent="0.3">
      <c r="A19" s="16" t="s">
        <v>52</v>
      </c>
      <c r="B19" s="10">
        <v>10</v>
      </c>
      <c r="C19" s="102" t="s">
        <v>350</v>
      </c>
      <c r="D19" s="101">
        <f>SUM(D17:D18)</f>
        <v>22</v>
      </c>
    </row>
    <row r="20" spans="1:4" ht="49.5" customHeight="1" thickBot="1" x14ac:dyDescent="0.3">
      <c r="A20" s="17" t="s">
        <v>77</v>
      </c>
      <c r="B20" s="9">
        <v>11</v>
      </c>
      <c r="C20" s="608" t="s">
        <v>332</v>
      </c>
      <c r="D20" s="288"/>
    </row>
    <row r="21" spans="1:4" ht="15.75" thickBot="1" x14ac:dyDescent="0.3">
      <c r="A21" s="100" t="s">
        <v>350</v>
      </c>
      <c r="B21" s="101">
        <f>SUM(B17:B20)</f>
        <v>40</v>
      </c>
      <c r="C21" s="4" t="s">
        <v>182</v>
      </c>
      <c r="D21" s="10">
        <v>15</v>
      </c>
    </row>
    <row r="22" spans="1:4" ht="15.75" thickBot="1" x14ac:dyDescent="0.3">
      <c r="A22" s="608" t="s">
        <v>328</v>
      </c>
      <c r="B22" s="288"/>
      <c r="C22" s="6" t="s">
        <v>197</v>
      </c>
      <c r="D22" s="9">
        <v>7</v>
      </c>
    </row>
    <row r="23" spans="1:4" ht="15.75" thickBot="1" x14ac:dyDescent="0.3">
      <c r="A23" s="4" t="s">
        <v>136</v>
      </c>
      <c r="B23" s="10">
        <v>17</v>
      </c>
      <c r="C23" s="100" t="s">
        <v>350</v>
      </c>
      <c r="D23" s="101">
        <f>SUM(D21:D22)</f>
        <v>22</v>
      </c>
    </row>
    <row r="24" spans="1:4" ht="15.75" thickBot="1" x14ac:dyDescent="0.3">
      <c r="A24" s="6" t="s">
        <v>162</v>
      </c>
      <c r="B24" s="9">
        <v>12</v>
      </c>
      <c r="C24" s="611" t="s">
        <v>335</v>
      </c>
      <c r="D24" s="612"/>
    </row>
    <row r="25" spans="1:4" ht="15.75" thickBot="1" x14ac:dyDescent="0.3">
      <c r="A25" s="100" t="s">
        <v>350</v>
      </c>
      <c r="B25" s="101">
        <f>B23+B24</f>
        <v>29</v>
      </c>
      <c r="C25" s="82" t="s">
        <v>205</v>
      </c>
      <c r="D25" s="101">
        <v>14</v>
      </c>
    </row>
    <row r="26" spans="1:4" ht="15.75" thickBot="1" x14ac:dyDescent="0.3">
      <c r="C26" s="31"/>
      <c r="D26" s="31"/>
    </row>
    <row r="27" spans="1:4" ht="20.25" x14ac:dyDescent="0.25">
      <c r="A27" s="84" t="s">
        <v>355</v>
      </c>
      <c r="B27" s="92" t="s">
        <v>349</v>
      </c>
      <c r="C27" s="84" t="s">
        <v>355</v>
      </c>
      <c r="D27" s="85" t="s">
        <v>349</v>
      </c>
    </row>
    <row r="28" spans="1:4" x14ac:dyDescent="0.25">
      <c r="A28" s="613" t="s">
        <v>339</v>
      </c>
      <c r="B28" s="614"/>
      <c r="C28" s="613" t="s">
        <v>341</v>
      </c>
      <c r="D28" s="617"/>
    </row>
    <row r="29" spans="1:4" x14ac:dyDescent="0.25">
      <c r="A29" s="32" t="s">
        <v>223</v>
      </c>
      <c r="B29" s="93">
        <v>2</v>
      </c>
      <c r="C29" s="32" t="s">
        <v>345</v>
      </c>
      <c r="D29" s="10">
        <v>14</v>
      </c>
    </row>
    <row r="30" spans="1:4" ht="30" x14ac:dyDescent="0.25">
      <c r="A30" s="32" t="s">
        <v>230</v>
      </c>
      <c r="B30" s="94">
        <v>9</v>
      </c>
      <c r="C30" s="32" t="s">
        <v>359</v>
      </c>
      <c r="D30" s="10">
        <v>2</v>
      </c>
    </row>
    <row r="31" spans="1:4" x14ac:dyDescent="0.25">
      <c r="A31" s="32" t="s">
        <v>244</v>
      </c>
      <c r="B31" s="94">
        <v>20</v>
      </c>
      <c r="C31" s="32" t="s">
        <v>358</v>
      </c>
      <c r="D31" s="10">
        <v>3</v>
      </c>
    </row>
    <row r="32" spans="1:4" ht="30.75" thickBot="1" x14ac:dyDescent="0.3">
      <c r="A32" s="103" t="s">
        <v>350</v>
      </c>
      <c r="B32" s="99">
        <f>SUM(B29:B31)</f>
        <v>31</v>
      </c>
      <c r="C32" s="33" t="s">
        <v>347</v>
      </c>
      <c r="D32" s="9">
        <v>2</v>
      </c>
    </row>
    <row r="33" spans="1:4" ht="15.75" thickBot="1" x14ac:dyDescent="0.3">
      <c r="A33" s="615" t="s">
        <v>340</v>
      </c>
      <c r="B33" s="616"/>
      <c r="C33" s="100" t="s">
        <v>350</v>
      </c>
      <c r="D33" s="101">
        <f>SUM(D29:D32)</f>
        <v>21</v>
      </c>
    </row>
    <row r="34" spans="1:4" ht="30.75" thickBot="1" x14ac:dyDescent="0.3">
      <c r="A34" s="58" t="s">
        <v>266</v>
      </c>
      <c r="B34" s="91">
        <v>18</v>
      </c>
      <c r="C34" s="31"/>
      <c r="D34" s="31"/>
    </row>
    <row r="35" spans="1:4" x14ac:dyDescent="0.25">
      <c r="A35" s="31"/>
      <c r="B35" s="31"/>
      <c r="C35" s="31"/>
      <c r="D35" s="31"/>
    </row>
    <row r="36" spans="1:4" ht="18.75" x14ac:dyDescent="0.3">
      <c r="A36" s="618" t="s">
        <v>433</v>
      </c>
      <c r="B36" s="618"/>
      <c r="C36" s="618"/>
      <c r="D36" s="618"/>
    </row>
    <row r="37" spans="1:4" ht="41.25" customHeight="1" x14ac:dyDescent="0.25">
      <c r="A37" s="604" t="s">
        <v>360</v>
      </c>
      <c r="B37" s="604"/>
      <c r="C37" s="604"/>
      <c r="D37" s="604"/>
    </row>
    <row r="38" spans="1:4" x14ac:dyDescent="0.25">
      <c r="A38" s="31"/>
      <c r="B38" s="31"/>
      <c r="C38" s="31"/>
      <c r="D38" s="31"/>
    </row>
    <row r="39" spans="1:4" x14ac:dyDescent="0.25">
      <c r="A39" s="31"/>
      <c r="B39" s="31"/>
      <c r="C39" s="31"/>
      <c r="D39" s="31"/>
    </row>
    <row r="40" spans="1:4" x14ac:dyDescent="0.25">
      <c r="A40" s="31"/>
      <c r="B40" s="31"/>
      <c r="C40" s="31"/>
      <c r="D40" s="31"/>
    </row>
    <row r="41" spans="1:4" x14ac:dyDescent="0.25">
      <c r="A41" s="31"/>
      <c r="B41" s="31"/>
      <c r="C41" s="31"/>
      <c r="D41" s="31"/>
    </row>
    <row r="42" spans="1:4" x14ac:dyDescent="0.25">
      <c r="A42" s="31"/>
      <c r="B42" s="31"/>
      <c r="C42" s="31"/>
      <c r="D42" s="31"/>
    </row>
    <row r="43" spans="1:4" x14ac:dyDescent="0.25">
      <c r="A43" s="31"/>
      <c r="B43" s="31"/>
      <c r="C43" s="31"/>
      <c r="D43" s="31"/>
    </row>
    <row r="44" spans="1:4" x14ac:dyDescent="0.25">
      <c r="A44" s="31"/>
      <c r="B44" s="31"/>
      <c r="C44" s="31"/>
      <c r="D44" s="31"/>
    </row>
    <row r="45" spans="1:4" x14ac:dyDescent="0.25">
      <c r="A45" s="31"/>
      <c r="B45" s="31"/>
      <c r="C45" s="31"/>
      <c r="D45" s="31"/>
    </row>
    <row r="46" spans="1:4" x14ac:dyDescent="0.25">
      <c r="A46" s="31"/>
      <c r="B46" s="31"/>
      <c r="C46" s="31"/>
      <c r="D46" s="31"/>
    </row>
    <row r="47" spans="1:4" x14ac:dyDescent="0.25">
      <c r="A47" s="31"/>
      <c r="B47" s="31"/>
      <c r="C47" s="31"/>
      <c r="D47" s="31"/>
    </row>
    <row r="48" spans="1:4" x14ac:dyDescent="0.25">
      <c r="A48" s="31"/>
      <c r="B48" s="31"/>
      <c r="C48" s="31"/>
      <c r="D48" s="31"/>
    </row>
  </sheetData>
  <sheetProtection algorithmName="SHA-512" hashValue="ZU3CZoq4xpYowD4cVtdiIhJv+UDe9DAwZmT4M+3asp9CV5LJWw2vLyrbER/dLF0Vzdvp2wSxNIVdoQVOp2TSiQ==" saltValue="n0lDTRghrKXiO7bIeifqQg==" spinCount="100000" sheet="1" objects="1" scenarios="1"/>
  <mergeCells count="12">
    <mergeCell ref="A37:D37"/>
    <mergeCell ref="A1:D1"/>
    <mergeCell ref="A16:B16"/>
    <mergeCell ref="C16:D16"/>
    <mergeCell ref="C20:D20"/>
    <mergeCell ref="A22:B22"/>
    <mergeCell ref="A11:A12"/>
    <mergeCell ref="C24:D24"/>
    <mergeCell ref="A28:B28"/>
    <mergeCell ref="A33:B33"/>
    <mergeCell ref="C28:D28"/>
    <mergeCell ref="A36:D3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B28"/>
  <sheetViews>
    <sheetView workbookViewId="0">
      <selection activeCell="B18" sqref="B18"/>
    </sheetView>
  </sheetViews>
  <sheetFormatPr defaultRowHeight="15" x14ac:dyDescent="0.25"/>
  <cols>
    <col min="1" max="1" width="85.85546875" style="31" bestFit="1" customWidth="1"/>
    <col min="2" max="2" width="29.28515625" style="41" customWidth="1"/>
    <col min="5" max="5" width="10" bestFit="1" customWidth="1"/>
  </cols>
  <sheetData>
    <row r="1" spans="1:2" ht="15.75" thickBot="1" x14ac:dyDescent="0.3">
      <c r="A1" s="111"/>
      <c r="B1" s="121" t="s">
        <v>435</v>
      </c>
    </row>
    <row r="2" spans="1:2" ht="19.5" thickBot="1" x14ac:dyDescent="0.3">
      <c r="A2" s="120" t="s">
        <v>3</v>
      </c>
      <c r="B2" s="126">
        <f>SUM(B3:B6)</f>
        <v>0</v>
      </c>
    </row>
    <row r="3" spans="1:2" x14ac:dyDescent="0.25">
      <c r="A3" s="112" t="s">
        <v>4</v>
      </c>
      <c r="B3" s="122">
        <f>'Образовательный процесс'!D22</f>
        <v>0</v>
      </c>
    </row>
    <row r="4" spans="1:2" x14ac:dyDescent="0.25">
      <c r="A4" s="110" t="s">
        <v>32</v>
      </c>
      <c r="B4" s="123">
        <f>ВСОКО!D22</f>
        <v>0</v>
      </c>
    </row>
    <row r="5" spans="1:2" x14ac:dyDescent="0.25">
      <c r="A5" s="110" t="s">
        <v>52</v>
      </c>
      <c r="B5" s="123">
        <f>'Образовательные интересы'!D19</f>
        <v>0</v>
      </c>
    </row>
    <row r="6" spans="1:2" ht="30.75" thickBot="1" x14ac:dyDescent="0.3">
      <c r="A6" s="111" t="s">
        <v>77</v>
      </c>
      <c r="B6" s="124">
        <f>'Инклюзивное образование'!D20</f>
        <v>0</v>
      </c>
    </row>
    <row r="7" spans="1:2" ht="19.5" thickBot="1" x14ac:dyDescent="0.3">
      <c r="A7" s="119" t="s">
        <v>101</v>
      </c>
      <c r="B7" s="127">
        <f>SUM(B8:B9)</f>
        <v>0</v>
      </c>
    </row>
    <row r="8" spans="1:2" x14ac:dyDescent="0.25">
      <c r="A8" s="112" t="s">
        <v>102</v>
      </c>
      <c r="B8" s="122">
        <f>'Здоровьесберегающая среда'!D16</f>
        <v>0</v>
      </c>
    </row>
    <row r="9" spans="1:2" ht="15.75" thickBot="1" x14ac:dyDescent="0.3">
      <c r="A9" s="111" t="s">
        <v>112</v>
      </c>
      <c r="B9" s="124">
        <f>'Физ-ра спорт'!D26</f>
        <v>0</v>
      </c>
    </row>
    <row r="10" spans="1:2" ht="19.5" thickBot="1" x14ac:dyDescent="0.3">
      <c r="A10" s="118" t="s">
        <v>137</v>
      </c>
      <c r="B10" s="128">
        <f>SUM(B11:B12)</f>
        <v>0</v>
      </c>
    </row>
    <row r="11" spans="1:2" x14ac:dyDescent="0.25">
      <c r="A11" s="112" t="s">
        <v>136</v>
      </c>
      <c r="B11" s="122">
        <f>'Развитие талантов'!D28</f>
        <v>0</v>
      </c>
    </row>
    <row r="12" spans="1:2" ht="15.75" thickBot="1" x14ac:dyDescent="0.3">
      <c r="A12" s="111" t="s">
        <v>162</v>
      </c>
      <c r="B12" s="124">
        <f>ШТО!D24</f>
        <v>0</v>
      </c>
    </row>
    <row r="13" spans="1:2" ht="19.5" thickBot="1" x14ac:dyDescent="0.3">
      <c r="A13" s="114" t="s">
        <v>181</v>
      </c>
      <c r="B13" s="129">
        <f>SUM(B14:B15)</f>
        <v>0</v>
      </c>
    </row>
    <row r="14" spans="1:2" x14ac:dyDescent="0.25">
      <c r="A14" s="112" t="s">
        <v>182</v>
      </c>
      <c r="B14" s="122">
        <f>'Воспитательная деятельность'!D27</f>
        <v>0</v>
      </c>
    </row>
    <row r="15" spans="1:2" ht="15.75" thickBot="1" x14ac:dyDescent="0.3">
      <c r="A15" s="111" t="s">
        <v>197</v>
      </c>
      <c r="B15" s="124">
        <f>'Самоуправление волонтерство'!D19</f>
        <v>0</v>
      </c>
    </row>
    <row r="16" spans="1:2" ht="19.5" thickBot="1" x14ac:dyDescent="0.3">
      <c r="A16" s="117" t="s">
        <v>351</v>
      </c>
      <c r="B16" s="130">
        <f>SUM(B17)</f>
        <v>0</v>
      </c>
    </row>
    <row r="17" spans="1:2" ht="15.75" thickBot="1" x14ac:dyDescent="0.3">
      <c r="A17" s="113" t="s">
        <v>205</v>
      </c>
      <c r="B17" s="125">
        <f>Профориентация!D33</f>
        <v>0</v>
      </c>
    </row>
    <row r="18" spans="1:2" ht="19.5" thickBot="1" x14ac:dyDescent="0.3">
      <c r="A18" s="214" t="s">
        <v>222</v>
      </c>
      <c r="B18" s="215">
        <f>SUM(B19:B21)</f>
        <v>0</v>
      </c>
    </row>
    <row r="19" spans="1:2" x14ac:dyDescent="0.25">
      <c r="A19" s="112" t="s">
        <v>223</v>
      </c>
      <c r="B19" s="122">
        <f>'Условия труда'!D9</f>
        <v>0</v>
      </c>
    </row>
    <row r="20" spans="1:2" x14ac:dyDescent="0.25">
      <c r="A20" s="110" t="s">
        <v>230</v>
      </c>
      <c r="B20" s="123">
        <f>'МС и наставничество'!D19</f>
        <v>0</v>
      </c>
    </row>
    <row r="21" spans="1:2" ht="15.75" thickBot="1" x14ac:dyDescent="0.3">
      <c r="A21" s="111" t="s">
        <v>244</v>
      </c>
      <c r="B21" s="124">
        <f>ПК!D32</f>
        <v>0</v>
      </c>
    </row>
    <row r="22" spans="1:2" ht="19.5" thickBot="1" x14ac:dyDescent="0.3">
      <c r="A22" s="116" t="s">
        <v>292</v>
      </c>
      <c r="B22" s="131">
        <f>SUM(B23)</f>
        <v>0</v>
      </c>
    </row>
    <row r="23" spans="1:2" ht="15.75" thickBot="1" x14ac:dyDescent="0.3">
      <c r="A23" s="113" t="s">
        <v>266</v>
      </c>
      <c r="B23" s="125">
        <f>'Школьный климат'!D37</f>
        <v>0</v>
      </c>
    </row>
    <row r="24" spans="1:2" ht="19.5" thickBot="1" x14ac:dyDescent="0.3">
      <c r="A24" s="115" t="s">
        <v>293</v>
      </c>
      <c r="B24" s="132">
        <f>SUM(B25:B27)</f>
        <v>0</v>
      </c>
    </row>
    <row r="25" spans="1:2" x14ac:dyDescent="0.25">
      <c r="A25" s="112" t="s">
        <v>345</v>
      </c>
      <c r="B25" s="122">
        <f>ЦОС!D26</f>
        <v>0</v>
      </c>
    </row>
    <row r="26" spans="1:2" x14ac:dyDescent="0.25">
      <c r="A26" s="110" t="s">
        <v>346</v>
      </c>
      <c r="B26" s="123">
        <f>'Пространство и ШПД'!D11</f>
        <v>0</v>
      </c>
    </row>
    <row r="27" spans="1:2" ht="15.75" thickBot="1" x14ac:dyDescent="0.3">
      <c r="A27" s="110" t="s">
        <v>347</v>
      </c>
      <c r="B27" s="124">
        <f>ГОУ!D9</f>
        <v>0</v>
      </c>
    </row>
    <row r="28" spans="1:2" ht="21.75" thickBot="1" x14ac:dyDescent="0.3">
      <c r="B28" s="133">
        <f>B2+B7+B10+B13+B16+B18+B22+B24</f>
        <v>0</v>
      </c>
    </row>
  </sheetData>
  <sheetProtection algorithmName="SHA-512" hashValue="vM/IDRIgEsQ5K6To9kB2vUL2Ddu2U1Qxw3dPplAXyaHWTz+jmhshQMjdN6TiAMH3W7A19cIq1jBCKAqXGHyn1A==" saltValue="ZP400v/SCNYkXuhyUwFb7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H19"/>
  <sheetViews>
    <sheetView workbookViewId="0">
      <selection activeCell="D1" sqref="D1:D18"/>
    </sheetView>
  </sheetViews>
  <sheetFormatPr defaultRowHeight="15" x14ac:dyDescent="0.25"/>
  <cols>
    <col min="1" max="1" width="81.85546875" customWidth="1"/>
    <col min="2" max="2" width="75.85546875" customWidth="1"/>
    <col min="3" max="3" width="15.140625" customWidth="1"/>
    <col min="4" max="4" width="19.5703125" customWidth="1"/>
    <col min="7" max="7" width="62.28515625" customWidth="1"/>
  </cols>
  <sheetData>
    <row r="1" spans="1:8" x14ac:dyDescent="0.25">
      <c r="A1" s="260" t="s">
        <v>17</v>
      </c>
      <c r="B1" s="261"/>
      <c r="C1" s="307"/>
      <c r="D1" s="265" t="s">
        <v>432</v>
      </c>
      <c r="E1" s="1"/>
      <c r="F1" s="1"/>
      <c r="G1" s="1"/>
    </row>
    <row r="2" spans="1:8" ht="18.75" x14ac:dyDescent="0.25">
      <c r="A2" s="308" t="s">
        <v>3</v>
      </c>
      <c r="B2" s="309"/>
      <c r="C2" s="310"/>
      <c r="D2" s="266"/>
      <c r="E2" s="1"/>
      <c r="F2" s="1"/>
      <c r="G2" s="1"/>
    </row>
    <row r="3" spans="1:8" ht="21" customHeight="1" thickBot="1" x14ac:dyDescent="0.3">
      <c r="A3" s="311" t="s">
        <v>52</v>
      </c>
      <c r="B3" s="312"/>
      <c r="C3" s="313"/>
      <c r="D3" s="266"/>
      <c r="E3" s="1"/>
      <c r="F3" s="1"/>
      <c r="G3" s="1"/>
    </row>
    <row r="4" spans="1:8" ht="29.25" thickBot="1" x14ac:dyDescent="0.3">
      <c r="A4" s="28" t="s">
        <v>0</v>
      </c>
      <c r="B4" s="29" t="s">
        <v>1</v>
      </c>
      <c r="C4" s="30" t="s">
        <v>2</v>
      </c>
      <c r="D4" s="304"/>
      <c r="E4" s="1"/>
      <c r="F4" s="1"/>
      <c r="G4" s="24" t="s">
        <v>24</v>
      </c>
    </row>
    <row r="5" spans="1:8" ht="30" x14ac:dyDescent="0.25">
      <c r="A5" s="263" t="s">
        <v>62</v>
      </c>
      <c r="B5" s="3" t="s">
        <v>59</v>
      </c>
      <c r="C5" s="8">
        <v>0</v>
      </c>
      <c r="D5" s="303"/>
      <c r="E5" s="1"/>
      <c r="F5" s="1"/>
      <c r="G5" s="34" t="s">
        <v>27</v>
      </c>
    </row>
    <row r="6" spans="1:8" ht="30" x14ac:dyDescent="0.25">
      <c r="A6" s="305"/>
      <c r="B6" s="2" t="s">
        <v>60</v>
      </c>
      <c r="C6" s="10">
        <v>1</v>
      </c>
      <c r="D6" s="301"/>
      <c r="E6" s="1"/>
      <c r="F6" s="1"/>
      <c r="G6" s="35"/>
    </row>
    <row r="7" spans="1:8" ht="30" x14ac:dyDescent="0.25">
      <c r="A7" s="305"/>
      <c r="B7" s="2" t="s">
        <v>61</v>
      </c>
      <c r="C7" s="10">
        <v>2</v>
      </c>
      <c r="D7" s="301"/>
      <c r="E7" s="1"/>
      <c r="F7" s="1"/>
      <c r="G7" s="36" t="s">
        <v>78</v>
      </c>
    </row>
    <row r="8" spans="1:8" ht="30.75" thickBot="1" x14ac:dyDescent="0.3">
      <c r="A8" s="306"/>
      <c r="B8" s="27" t="s">
        <v>53</v>
      </c>
      <c r="C8" s="9">
        <v>3</v>
      </c>
      <c r="D8" s="302"/>
      <c r="E8" s="1"/>
      <c r="F8" s="1"/>
      <c r="G8" s="35"/>
    </row>
    <row r="9" spans="1:8" ht="60" x14ac:dyDescent="0.25">
      <c r="A9" s="263" t="s">
        <v>63</v>
      </c>
      <c r="B9" s="3" t="s">
        <v>54</v>
      </c>
      <c r="C9" s="8">
        <v>0</v>
      </c>
      <c r="D9" s="303"/>
      <c r="E9" s="1"/>
      <c r="F9" s="1"/>
      <c r="G9" s="34" t="s">
        <v>80</v>
      </c>
      <c r="H9" s="13"/>
    </row>
    <row r="10" spans="1:8" x14ac:dyDescent="0.25">
      <c r="A10" s="305"/>
      <c r="B10" s="2" t="s">
        <v>55</v>
      </c>
      <c r="C10" s="10">
        <v>1</v>
      </c>
      <c r="D10" s="301"/>
      <c r="E10" s="1"/>
      <c r="F10" s="1"/>
      <c r="G10" s="35"/>
    </row>
    <row r="11" spans="1:8" x14ac:dyDescent="0.25">
      <c r="A11" s="305"/>
      <c r="B11" s="2" t="s">
        <v>56</v>
      </c>
      <c r="C11" s="10">
        <v>2</v>
      </c>
      <c r="D11" s="301"/>
      <c r="E11" s="1"/>
      <c r="F11" s="1"/>
      <c r="G11" s="35"/>
    </row>
    <row r="12" spans="1:8" ht="15.75" thickBot="1" x14ac:dyDescent="0.3">
      <c r="A12" s="306"/>
      <c r="B12" s="7" t="s">
        <v>57</v>
      </c>
      <c r="C12" s="9">
        <v>3</v>
      </c>
      <c r="D12" s="302"/>
      <c r="E12" s="1"/>
      <c r="F12" s="1"/>
      <c r="G12" s="35"/>
    </row>
    <row r="13" spans="1:8" x14ac:dyDescent="0.25">
      <c r="A13" s="263" t="s">
        <v>64</v>
      </c>
      <c r="B13" s="3" t="s">
        <v>54</v>
      </c>
      <c r="C13" s="8">
        <v>0</v>
      </c>
      <c r="D13" s="303"/>
      <c r="E13" s="1"/>
      <c r="F13" s="1"/>
      <c r="G13" s="35"/>
    </row>
    <row r="14" spans="1:8" ht="30" x14ac:dyDescent="0.25">
      <c r="A14" s="305"/>
      <c r="B14" s="2" t="s">
        <v>65</v>
      </c>
      <c r="C14" s="10">
        <v>1</v>
      </c>
      <c r="D14" s="301"/>
      <c r="E14" s="1"/>
      <c r="F14" s="1"/>
      <c r="G14" s="35"/>
    </row>
    <row r="15" spans="1:8" ht="30" x14ac:dyDescent="0.25">
      <c r="A15" s="305"/>
      <c r="B15" s="2" t="s">
        <v>66</v>
      </c>
      <c r="C15" s="10">
        <v>2</v>
      </c>
      <c r="D15" s="301"/>
      <c r="E15" s="1"/>
      <c r="F15" s="1"/>
      <c r="G15" s="35"/>
    </row>
    <row r="16" spans="1:8" ht="30.75" thickBot="1" x14ac:dyDescent="0.3">
      <c r="A16" s="306"/>
      <c r="B16" s="7" t="s">
        <v>67</v>
      </c>
      <c r="C16" s="9">
        <v>3</v>
      </c>
      <c r="D16" s="302"/>
      <c r="E16" s="1"/>
      <c r="F16" s="1"/>
      <c r="G16" s="35"/>
    </row>
    <row r="17" spans="1:7" ht="33" customHeight="1" x14ac:dyDescent="0.25">
      <c r="A17" s="263" t="s">
        <v>68</v>
      </c>
      <c r="B17" s="3" t="s">
        <v>69</v>
      </c>
      <c r="C17" s="8">
        <v>0</v>
      </c>
      <c r="D17" s="303"/>
      <c r="E17" s="1"/>
      <c r="F17" s="1"/>
      <c r="G17" s="34" t="s">
        <v>79</v>
      </c>
    </row>
    <row r="18" spans="1:7" ht="36" customHeight="1" thickBot="1" x14ac:dyDescent="0.3">
      <c r="A18" s="270"/>
      <c r="B18" s="5" t="s">
        <v>70</v>
      </c>
      <c r="C18" s="11">
        <v>1</v>
      </c>
      <c r="D18" s="302"/>
      <c r="E18" s="1"/>
      <c r="F18" s="1"/>
      <c r="G18" s="35"/>
    </row>
    <row r="19" spans="1:7" ht="15.75" thickBot="1" x14ac:dyDescent="0.3">
      <c r="A19" s="23"/>
      <c r="B19" s="12" t="s">
        <v>23</v>
      </c>
      <c r="C19" s="19">
        <f>C8+C12+C16+C18</f>
        <v>10</v>
      </c>
      <c r="D19" s="19">
        <f>IF(OR(D5=0),0,SUM(D5:D17))</f>
        <v>0</v>
      </c>
      <c r="E19" s="1"/>
      <c r="F19" s="1"/>
      <c r="G19" s="35"/>
    </row>
  </sheetData>
  <sheetProtection algorithmName="SHA-512" hashValue="nMi1YYGaJxKpoukY/800+bCLGRBw29XxpIhskce0xETZ6iNMuiUwDDGwevA5zCWJmv3eJmFY+o5oBNhtJBpWpw==" saltValue="SDxbam7L6BGjWef+qYvBCg==" spinCount="100000" sheet="1" objects="1" scenarios="1"/>
  <protectedRanges>
    <protectedRange sqref="D1:D18" name="Диапазон1"/>
  </protectedRanges>
  <mergeCells count="12">
    <mergeCell ref="D1:D4"/>
    <mergeCell ref="D5:D8"/>
    <mergeCell ref="D9:D12"/>
    <mergeCell ref="D13:D16"/>
    <mergeCell ref="D17:D18"/>
    <mergeCell ref="A13:A16"/>
    <mergeCell ref="A17:A18"/>
    <mergeCell ref="A1:C1"/>
    <mergeCell ref="A2:C2"/>
    <mergeCell ref="A3:C3"/>
    <mergeCell ref="A5:A8"/>
    <mergeCell ref="A9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G20"/>
  <sheetViews>
    <sheetView topLeftCell="A5" workbookViewId="0">
      <selection activeCell="D1" sqref="D1:D19"/>
    </sheetView>
  </sheetViews>
  <sheetFormatPr defaultRowHeight="15" x14ac:dyDescent="0.25"/>
  <cols>
    <col min="1" max="1" width="74.28515625" customWidth="1"/>
    <col min="2" max="2" width="77" customWidth="1"/>
    <col min="3" max="3" width="18" customWidth="1"/>
    <col min="4" max="4" width="18.7109375" customWidth="1"/>
    <col min="7" max="7" width="82.85546875" customWidth="1"/>
  </cols>
  <sheetData>
    <row r="1" spans="1:7" x14ac:dyDescent="0.25">
      <c r="A1" s="260" t="s">
        <v>17</v>
      </c>
      <c r="B1" s="261"/>
      <c r="C1" s="307"/>
      <c r="D1" s="265" t="s">
        <v>432</v>
      </c>
      <c r="E1" s="1"/>
      <c r="F1" s="1"/>
      <c r="G1" s="1"/>
    </row>
    <row r="2" spans="1:7" ht="18.75" x14ac:dyDescent="0.25">
      <c r="A2" s="308" t="s">
        <v>3</v>
      </c>
      <c r="B2" s="309"/>
      <c r="C2" s="310"/>
      <c r="D2" s="266"/>
      <c r="E2" s="1"/>
      <c r="F2" s="1"/>
      <c r="G2" s="1"/>
    </row>
    <row r="3" spans="1:7" ht="15.75" thickBot="1" x14ac:dyDescent="0.3">
      <c r="A3" s="317" t="s">
        <v>77</v>
      </c>
      <c r="B3" s="318"/>
      <c r="C3" s="319"/>
      <c r="D3" s="266"/>
      <c r="E3" s="1"/>
      <c r="F3" s="1"/>
      <c r="G3" s="1"/>
    </row>
    <row r="4" spans="1:7" ht="29.25" thickBot="1" x14ac:dyDescent="0.3">
      <c r="A4" s="28" t="s">
        <v>0</v>
      </c>
      <c r="B4" s="29" t="s">
        <v>1</v>
      </c>
      <c r="C4" s="30" t="s">
        <v>2</v>
      </c>
      <c r="D4" s="304"/>
      <c r="E4" s="1"/>
      <c r="F4" s="1"/>
      <c r="G4" s="24" t="s">
        <v>24</v>
      </c>
    </row>
    <row r="5" spans="1:7" ht="21.75" customHeight="1" x14ac:dyDescent="0.25">
      <c r="A5" s="263" t="s">
        <v>89</v>
      </c>
      <c r="B5" s="3" t="s">
        <v>71</v>
      </c>
      <c r="C5" s="8">
        <v>0</v>
      </c>
      <c r="D5" s="303"/>
      <c r="E5" s="1"/>
      <c r="F5" s="1"/>
      <c r="G5" s="35"/>
    </row>
    <row r="6" spans="1:7" ht="19.5" customHeight="1" x14ac:dyDescent="0.25">
      <c r="A6" s="269"/>
      <c r="B6" s="2" t="s">
        <v>72</v>
      </c>
      <c r="C6" s="10">
        <v>1</v>
      </c>
      <c r="D6" s="301"/>
      <c r="E6" s="1"/>
      <c r="F6" s="1"/>
      <c r="G6" s="34" t="s">
        <v>95</v>
      </c>
    </row>
    <row r="7" spans="1:7" ht="21.75" customHeight="1" x14ac:dyDescent="0.25">
      <c r="A7" s="269"/>
      <c r="B7" s="2" t="s">
        <v>73</v>
      </c>
      <c r="C7" s="10">
        <v>2</v>
      </c>
      <c r="D7" s="301"/>
      <c r="E7" s="1"/>
      <c r="F7" s="1"/>
      <c r="G7" s="35"/>
    </row>
    <row r="8" spans="1:7" ht="24.75" customHeight="1" thickBot="1" x14ac:dyDescent="0.3">
      <c r="A8" s="264"/>
      <c r="B8" s="7" t="s">
        <v>74</v>
      </c>
      <c r="C8" s="9">
        <v>3</v>
      </c>
      <c r="D8" s="302"/>
      <c r="E8" s="1"/>
      <c r="F8" s="1"/>
      <c r="G8" s="35"/>
    </row>
    <row r="9" spans="1:7" ht="30" x14ac:dyDescent="0.25">
      <c r="A9" s="263" t="s">
        <v>1269</v>
      </c>
      <c r="B9" s="3" t="s">
        <v>86</v>
      </c>
      <c r="C9" s="8">
        <v>0</v>
      </c>
      <c r="D9" s="303"/>
      <c r="E9" s="1"/>
      <c r="F9" s="1"/>
      <c r="G9" s="35"/>
    </row>
    <row r="10" spans="1:7" ht="60" x14ac:dyDescent="0.25">
      <c r="A10" s="269"/>
      <c r="B10" s="2" t="s">
        <v>87</v>
      </c>
      <c r="C10" s="10">
        <v>1</v>
      </c>
      <c r="D10" s="301"/>
      <c r="E10" s="1"/>
      <c r="F10" s="1"/>
      <c r="G10" s="34" t="s">
        <v>96</v>
      </c>
    </row>
    <row r="11" spans="1:7" ht="45" thickBot="1" x14ac:dyDescent="0.3">
      <c r="A11" s="264"/>
      <c r="B11" s="7" t="s">
        <v>88</v>
      </c>
      <c r="C11" s="9">
        <v>2</v>
      </c>
      <c r="D11" s="302"/>
      <c r="E11" s="1"/>
      <c r="F11" s="1"/>
      <c r="G11" s="35"/>
    </row>
    <row r="12" spans="1:7" x14ac:dyDescent="0.25">
      <c r="A12" s="298" t="s">
        <v>1283</v>
      </c>
      <c r="B12" s="3" t="s">
        <v>82</v>
      </c>
      <c r="C12" s="8">
        <v>0</v>
      </c>
      <c r="D12" s="303"/>
      <c r="E12" s="1"/>
      <c r="F12" s="1"/>
      <c r="G12" s="34" t="s">
        <v>97</v>
      </c>
    </row>
    <row r="13" spans="1:7" ht="30" x14ac:dyDescent="0.25">
      <c r="A13" s="314"/>
      <c r="B13" s="2" t="s">
        <v>84</v>
      </c>
      <c r="C13" s="10">
        <v>1</v>
      </c>
      <c r="D13" s="301"/>
      <c r="E13" s="1"/>
      <c r="F13" s="1"/>
      <c r="G13" s="35"/>
    </row>
    <row r="14" spans="1:7" ht="30" x14ac:dyDescent="0.25">
      <c r="A14" s="314"/>
      <c r="B14" s="2" t="s">
        <v>83</v>
      </c>
      <c r="C14" s="10">
        <v>2</v>
      </c>
      <c r="D14" s="301"/>
      <c r="E14" s="1"/>
      <c r="F14" s="1"/>
      <c r="G14" s="35"/>
    </row>
    <row r="15" spans="1:7" ht="30" thickBot="1" x14ac:dyDescent="0.3">
      <c r="A15" s="315"/>
      <c r="B15" s="7" t="s">
        <v>85</v>
      </c>
      <c r="C15" s="9">
        <v>3</v>
      </c>
      <c r="D15" s="302"/>
      <c r="E15" s="1"/>
      <c r="F15" s="1"/>
      <c r="G15" s="35"/>
    </row>
    <row r="16" spans="1:7" ht="45" x14ac:dyDescent="0.25">
      <c r="A16" s="263" t="s">
        <v>1270</v>
      </c>
      <c r="B16" s="3" t="s">
        <v>91</v>
      </c>
      <c r="C16" s="8">
        <v>0</v>
      </c>
      <c r="D16" s="303"/>
      <c r="E16" s="1"/>
      <c r="F16" s="1"/>
      <c r="G16" s="34" t="s">
        <v>98</v>
      </c>
    </row>
    <row r="17" spans="1:7" ht="30" x14ac:dyDescent="0.25">
      <c r="A17" s="305"/>
      <c r="B17" s="2" t="s">
        <v>92</v>
      </c>
      <c r="C17" s="10">
        <v>1</v>
      </c>
      <c r="D17" s="301"/>
      <c r="E17" s="1"/>
      <c r="F17" s="1"/>
      <c r="G17" s="40" t="s">
        <v>99</v>
      </c>
    </row>
    <row r="18" spans="1:7" ht="30" x14ac:dyDescent="0.25">
      <c r="A18" s="305"/>
      <c r="B18" s="2" t="s">
        <v>93</v>
      </c>
      <c r="C18" s="10">
        <v>2</v>
      </c>
      <c r="D18" s="301"/>
      <c r="E18" s="1"/>
      <c r="F18" s="1"/>
      <c r="G18" s="35"/>
    </row>
    <row r="19" spans="1:7" ht="15.75" thickBot="1" x14ac:dyDescent="0.3">
      <c r="A19" s="316"/>
      <c r="B19" s="5" t="s">
        <v>94</v>
      </c>
      <c r="C19" s="11">
        <v>3</v>
      </c>
      <c r="D19" s="302"/>
      <c r="E19" s="1"/>
      <c r="F19" s="1"/>
      <c r="G19" s="35"/>
    </row>
    <row r="20" spans="1:7" ht="15.75" thickBot="1" x14ac:dyDescent="0.3">
      <c r="A20" s="23"/>
      <c r="B20" s="12" t="s">
        <v>23</v>
      </c>
      <c r="C20" s="19">
        <f>C8+C11+C15+C19</f>
        <v>11</v>
      </c>
      <c r="D20" s="19">
        <f>SUM(D5:D19)</f>
        <v>0</v>
      </c>
      <c r="E20" s="1"/>
      <c r="F20" s="1"/>
      <c r="G20" s="35"/>
    </row>
  </sheetData>
  <sheetProtection algorithmName="SHA-512" hashValue="iB3mwgLz1TAzgwJy1XJnshytntxpBvhhQJF6+BBPZZa0z3C3a3hjVL6A3eGtjR0v1AXC37hogHN+FFiwMDZ2Hg==" saltValue="mSeaD1WU7ga7oFM07FEBnA==" spinCount="100000" sheet="1" objects="1" scenarios="1"/>
  <protectedRanges>
    <protectedRange sqref="D12:D15 D1:D11 D16:D19" name="Диапазон1"/>
  </protectedRanges>
  <mergeCells count="12">
    <mergeCell ref="D12:D15"/>
    <mergeCell ref="D16:D19"/>
    <mergeCell ref="D1:D4"/>
    <mergeCell ref="D5:D8"/>
    <mergeCell ref="D9:D11"/>
    <mergeCell ref="A1:C1"/>
    <mergeCell ref="A2:C2"/>
    <mergeCell ref="A12:A15"/>
    <mergeCell ref="A16:A19"/>
    <mergeCell ref="A3:C3"/>
    <mergeCell ref="A5:A8"/>
    <mergeCell ref="A9:A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AF304"/>
  <sheetViews>
    <sheetView topLeftCell="A277" zoomScale="70" zoomScaleNormal="70" workbookViewId="0">
      <selection activeCell="F14" sqref="F14:F16"/>
    </sheetView>
  </sheetViews>
  <sheetFormatPr defaultRowHeight="15" x14ac:dyDescent="0.25"/>
  <cols>
    <col min="1" max="1" width="4.85546875" customWidth="1"/>
    <col min="2" max="2" width="75.42578125" customWidth="1"/>
    <col min="3" max="3" width="34.85546875" customWidth="1"/>
    <col min="4" max="4" width="14.5703125" style="41" customWidth="1"/>
    <col min="5" max="5" width="15.85546875" style="41" customWidth="1"/>
    <col min="6" max="6" width="65.85546875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5.140625" customWidth="1"/>
    <col min="12" max="12" width="10.42578125" bestFit="1" customWidth="1"/>
  </cols>
  <sheetData>
    <row r="1" spans="1:32" s="152" customFormat="1" ht="30.95" customHeight="1" thickBot="1" x14ac:dyDescent="0.3">
      <c r="B1" s="388" t="s">
        <v>3</v>
      </c>
      <c r="C1" s="389"/>
      <c r="D1" s="389"/>
      <c r="E1" s="389"/>
      <c r="F1" s="389"/>
      <c r="G1" s="389"/>
      <c r="H1" s="389"/>
      <c r="I1" s="389"/>
    </row>
    <row r="2" spans="1:32" ht="60" x14ac:dyDescent="0.25">
      <c r="A2" s="390">
        <v>1</v>
      </c>
      <c r="B2" s="134" t="s">
        <v>436</v>
      </c>
      <c r="C2" s="347" t="s">
        <v>445</v>
      </c>
      <c r="D2" s="135" t="s">
        <v>437</v>
      </c>
      <c r="E2" s="135" t="s">
        <v>438</v>
      </c>
      <c r="F2" s="329" t="s">
        <v>439</v>
      </c>
      <c r="G2" s="329" t="s">
        <v>440</v>
      </c>
      <c r="H2" s="329" t="s">
        <v>441</v>
      </c>
      <c r="I2" s="326" t="s">
        <v>442</v>
      </c>
      <c r="K2" s="176" t="s">
        <v>1049</v>
      </c>
      <c r="L2" s="177" t="s">
        <v>1050</v>
      </c>
      <c r="M2" s="177" t="s">
        <v>1053</v>
      </c>
      <c r="N2" s="177" t="s">
        <v>1051</v>
      </c>
      <c r="O2" s="178" t="s">
        <v>1052</v>
      </c>
    </row>
    <row r="3" spans="1:32" ht="69.95" customHeight="1" thickBot="1" x14ac:dyDescent="0.3">
      <c r="A3" s="391"/>
      <c r="B3" s="136" t="s">
        <v>443</v>
      </c>
      <c r="C3" s="348"/>
      <c r="D3" s="137">
        <f>'Образовательный процесс'!D5</f>
        <v>0</v>
      </c>
      <c r="E3" s="212"/>
      <c r="F3" s="330"/>
      <c r="G3" s="330"/>
      <c r="H3" s="330"/>
      <c r="I3" s="327"/>
      <c r="K3" s="179">
        <f>SUM('Образовательный процесс'!C22,ВСОКО!C22,'Образовательные интересы'!C19,'Инклюзивное образование'!C20)</f>
        <v>40</v>
      </c>
      <c r="L3" s="121">
        <f>SUM(D3,D33,D63,D69,D87,D101,D131,D148,D160,D165,D177,D194,D208,D222,D234,D246,D258,D264,D276,D287,D296,)</f>
        <v>0</v>
      </c>
      <c r="M3" s="180">
        <f>L3*100/K3</f>
        <v>0</v>
      </c>
      <c r="N3" s="121">
        <f>SUM(E3,E33,E63,E69,E87,E101,E131,E148,E160,E165,E177,E194,E208,E222,E234,E246,E258,E264,E276,E287,E296,)</f>
        <v>0</v>
      </c>
      <c r="O3" s="181">
        <f>N3*100/K3</f>
        <v>0</v>
      </c>
    </row>
    <row r="4" spans="1:32" ht="22.5" customHeight="1" thickBot="1" x14ac:dyDescent="0.3">
      <c r="A4" s="392"/>
      <c r="B4" s="138" t="s">
        <v>444</v>
      </c>
      <c r="C4" s="349"/>
      <c r="D4" s="139" t="s">
        <v>446</v>
      </c>
      <c r="E4" s="139" t="s">
        <v>447</v>
      </c>
      <c r="F4" s="331"/>
      <c r="G4" s="331"/>
      <c r="H4" s="331"/>
      <c r="I4" s="328"/>
      <c r="K4" s="414" t="s">
        <v>1055</v>
      </c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6"/>
    </row>
    <row r="5" spans="1:32" ht="18.600000000000001" customHeight="1" x14ac:dyDescent="0.25">
      <c r="A5" s="394"/>
      <c r="B5" s="368" t="s">
        <v>448</v>
      </c>
      <c r="C5" s="140" t="s">
        <v>449</v>
      </c>
      <c r="D5" s="200"/>
      <c r="E5" s="200"/>
      <c r="F5" s="365"/>
      <c r="G5" s="365"/>
      <c r="H5" s="365"/>
      <c r="I5" s="362"/>
      <c r="K5" s="184"/>
      <c r="L5" s="141">
        <v>1</v>
      </c>
      <c r="M5" s="141">
        <v>2</v>
      </c>
      <c r="N5" s="141">
        <v>3</v>
      </c>
      <c r="O5" s="141">
        <v>4</v>
      </c>
      <c r="P5" s="141">
        <v>5</v>
      </c>
      <c r="Q5" s="141">
        <v>6</v>
      </c>
      <c r="R5" s="141">
        <v>7</v>
      </c>
      <c r="S5" s="141">
        <v>8</v>
      </c>
      <c r="T5" s="141">
        <v>9</v>
      </c>
      <c r="U5" s="141">
        <v>10</v>
      </c>
      <c r="V5" s="141">
        <v>11</v>
      </c>
      <c r="W5" s="141">
        <v>12</v>
      </c>
      <c r="X5" s="141">
        <v>13</v>
      </c>
      <c r="Y5" s="141">
        <v>14</v>
      </c>
      <c r="Z5" s="141">
        <v>15</v>
      </c>
      <c r="AA5" s="141">
        <v>16</v>
      </c>
      <c r="AB5" s="141">
        <v>17</v>
      </c>
      <c r="AC5" s="141">
        <v>18</v>
      </c>
      <c r="AD5" s="141">
        <v>19</v>
      </c>
      <c r="AE5" s="141">
        <v>20</v>
      </c>
      <c r="AF5" s="148">
        <v>21</v>
      </c>
    </row>
    <row r="6" spans="1:32" x14ac:dyDescent="0.25">
      <c r="A6" s="395"/>
      <c r="B6" s="371"/>
      <c r="C6" s="142" t="s">
        <v>450</v>
      </c>
      <c r="D6" s="201"/>
      <c r="E6" s="201"/>
      <c r="F6" s="366"/>
      <c r="G6" s="366"/>
      <c r="H6" s="366"/>
      <c r="I6" s="363"/>
      <c r="K6" s="182" t="s">
        <v>1054</v>
      </c>
      <c r="L6" s="143">
        <f>D3</f>
        <v>0</v>
      </c>
      <c r="M6" s="143">
        <f>D33</f>
        <v>0</v>
      </c>
      <c r="N6" s="143">
        <f>D63</f>
        <v>0</v>
      </c>
      <c r="O6" s="143">
        <f>D69</f>
        <v>0</v>
      </c>
      <c r="P6" s="143">
        <f>D87</f>
        <v>0</v>
      </c>
      <c r="Q6" s="143">
        <f>D101</f>
        <v>0</v>
      </c>
      <c r="R6" s="143">
        <f>D131</f>
        <v>0</v>
      </c>
      <c r="S6" s="143">
        <f>D148</f>
        <v>0</v>
      </c>
      <c r="T6" s="143">
        <f>D160</f>
        <v>0</v>
      </c>
      <c r="U6" s="143">
        <f>D165</f>
        <v>0</v>
      </c>
      <c r="V6" s="143">
        <f>D177</f>
        <v>0</v>
      </c>
      <c r="W6" s="143">
        <f>D194</f>
        <v>0</v>
      </c>
      <c r="X6" s="143">
        <f>D208</f>
        <v>0</v>
      </c>
      <c r="Y6" s="143">
        <f>D222</f>
        <v>0</v>
      </c>
      <c r="Z6" s="143">
        <f>D234</f>
        <v>0</v>
      </c>
      <c r="AA6" s="143">
        <f>D246</f>
        <v>0</v>
      </c>
      <c r="AB6" s="143">
        <f>D258</f>
        <v>0</v>
      </c>
      <c r="AC6" s="143">
        <f>D264</f>
        <v>0</v>
      </c>
      <c r="AD6" s="143">
        <f>D276</f>
        <v>0</v>
      </c>
      <c r="AE6" s="143">
        <f>D287</f>
        <v>0</v>
      </c>
      <c r="AF6" s="149">
        <f>D296</f>
        <v>0</v>
      </c>
    </row>
    <row r="7" spans="1:32" ht="20.100000000000001" customHeight="1" thickBot="1" x14ac:dyDescent="0.3">
      <c r="A7" s="395"/>
      <c r="B7" s="372"/>
      <c r="C7" s="144" t="s">
        <v>451</v>
      </c>
      <c r="D7" s="205"/>
      <c r="E7" s="205"/>
      <c r="F7" s="367"/>
      <c r="G7" s="367"/>
      <c r="H7" s="367"/>
      <c r="I7" s="364"/>
      <c r="K7" s="183" t="s">
        <v>447</v>
      </c>
      <c r="L7" s="145">
        <f>E3</f>
        <v>0</v>
      </c>
      <c r="M7" s="145">
        <f>E33</f>
        <v>0</v>
      </c>
      <c r="N7" s="145">
        <f>E63</f>
        <v>0</v>
      </c>
      <c r="O7" s="145">
        <f>E69</f>
        <v>0</v>
      </c>
      <c r="P7" s="145">
        <f>E87</f>
        <v>0</v>
      </c>
      <c r="Q7" s="145">
        <f>E101</f>
        <v>0</v>
      </c>
      <c r="R7" s="145">
        <f>E131</f>
        <v>0</v>
      </c>
      <c r="S7" s="145">
        <f>E148</f>
        <v>0</v>
      </c>
      <c r="T7" s="145">
        <f>E160</f>
        <v>0</v>
      </c>
      <c r="U7" s="145">
        <f>E165</f>
        <v>0</v>
      </c>
      <c r="V7" s="145">
        <f>E177</f>
        <v>0</v>
      </c>
      <c r="W7" s="145">
        <f>E194</f>
        <v>0</v>
      </c>
      <c r="X7" s="145">
        <f>E208</f>
        <v>0</v>
      </c>
      <c r="Y7" s="145">
        <f>E222</f>
        <v>0</v>
      </c>
      <c r="Z7" s="145">
        <f>E234</f>
        <v>0</v>
      </c>
      <c r="AA7" s="145">
        <f>E246</f>
        <v>0</v>
      </c>
      <c r="AB7" s="145">
        <f>E258</f>
        <v>0</v>
      </c>
      <c r="AC7" s="145">
        <f>E264</f>
        <v>0</v>
      </c>
      <c r="AD7" s="145">
        <f>E276</f>
        <v>0</v>
      </c>
      <c r="AE7" s="145">
        <f>E287</f>
        <v>0</v>
      </c>
      <c r="AF7" s="150">
        <f>E296</f>
        <v>0</v>
      </c>
    </row>
    <row r="8" spans="1:32" x14ac:dyDescent="0.25">
      <c r="A8" s="395"/>
      <c r="B8" s="368" t="s">
        <v>452</v>
      </c>
      <c r="C8" s="140" t="s">
        <v>453</v>
      </c>
      <c r="D8" s="200"/>
      <c r="E8" s="200"/>
      <c r="F8" s="365"/>
      <c r="G8" s="365"/>
      <c r="H8" s="365"/>
      <c r="I8" s="362"/>
    </row>
    <row r="9" spans="1:32" x14ac:dyDescent="0.25">
      <c r="A9" s="395"/>
      <c r="B9" s="373"/>
      <c r="C9" s="142" t="s">
        <v>454</v>
      </c>
      <c r="D9" s="201"/>
      <c r="E9" s="201"/>
      <c r="F9" s="366"/>
      <c r="G9" s="366"/>
      <c r="H9" s="366"/>
      <c r="I9" s="363"/>
    </row>
    <row r="10" spans="1:32" ht="15.75" thickBot="1" x14ac:dyDescent="0.3">
      <c r="A10" s="395"/>
      <c r="B10" s="374"/>
      <c r="C10" s="144" t="s">
        <v>449</v>
      </c>
      <c r="D10" s="205"/>
      <c r="E10" s="205"/>
      <c r="F10" s="367"/>
      <c r="G10" s="367"/>
      <c r="H10" s="367"/>
      <c r="I10" s="364"/>
    </row>
    <row r="11" spans="1:32" x14ac:dyDescent="0.25">
      <c r="A11" s="395"/>
      <c r="B11" s="393" t="s">
        <v>455</v>
      </c>
      <c r="C11" s="140" t="s">
        <v>456</v>
      </c>
      <c r="D11" s="200"/>
      <c r="E11" s="200"/>
      <c r="F11" s="365"/>
      <c r="G11" s="365"/>
      <c r="H11" s="365"/>
      <c r="I11" s="362"/>
    </row>
    <row r="12" spans="1:32" x14ac:dyDescent="0.25">
      <c r="A12" s="395"/>
      <c r="B12" s="373"/>
      <c r="C12" s="142" t="s">
        <v>454</v>
      </c>
      <c r="D12" s="201"/>
      <c r="E12" s="201"/>
      <c r="F12" s="366"/>
      <c r="G12" s="366"/>
      <c r="H12" s="366"/>
      <c r="I12" s="363"/>
    </row>
    <row r="13" spans="1:32" ht="15.75" thickBot="1" x14ac:dyDescent="0.3">
      <c r="A13" s="395"/>
      <c r="B13" s="374"/>
      <c r="C13" s="144" t="s">
        <v>457</v>
      </c>
      <c r="D13" s="205"/>
      <c r="E13" s="205"/>
      <c r="F13" s="367"/>
      <c r="G13" s="367"/>
      <c r="H13" s="367"/>
      <c r="I13" s="364"/>
    </row>
    <row r="14" spans="1:32" ht="15" customHeight="1" x14ac:dyDescent="0.25">
      <c r="A14" s="395"/>
      <c r="B14" s="368" t="s">
        <v>458</v>
      </c>
      <c r="C14" s="140" t="s">
        <v>459</v>
      </c>
      <c r="D14" s="200"/>
      <c r="E14" s="200"/>
      <c r="F14" s="365"/>
      <c r="G14" s="365"/>
      <c r="H14" s="365"/>
      <c r="I14" s="362"/>
    </row>
    <row r="15" spans="1:32" x14ac:dyDescent="0.25">
      <c r="A15" s="395"/>
      <c r="B15" s="373"/>
      <c r="C15" s="142" t="s">
        <v>460</v>
      </c>
      <c r="D15" s="201"/>
      <c r="E15" s="201"/>
      <c r="F15" s="366"/>
      <c r="G15" s="366"/>
      <c r="H15" s="366"/>
      <c r="I15" s="363"/>
    </row>
    <row r="16" spans="1:32" ht="15.75" thickBot="1" x14ac:dyDescent="0.3">
      <c r="A16" s="395"/>
      <c r="B16" s="374"/>
      <c r="C16" s="144" t="s">
        <v>453</v>
      </c>
      <c r="D16" s="205"/>
      <c r="E16" s="205"/>
      <c r="F16" s="367"/>
      <c r="G16" s="367"/>
      <c r="H16" s="367"/>
      <c r="I16" s="364"/>
    </row>
    <row r="17" spans="1:9" x14ac:dyDescent="0.25">
      <c r="A17" s="395"/>
      <c r="B17" s="368" t="s">
        <v>461</v>
      </c>
      <c r="C17" s="140" t="s">
        <v>459</v>
      </c>
      <c r="D17" s="200"/>
      <c r="E17" s="200"/>
      <c r="F17" s="365"/>
      <c r="G17" s="365"/>
      <c r="H17" s="365"/>
      <c r="I17" s="362"/>
    </row>
    <row r="18" spans="1:9" x14ac:dyDescent="0.25">
      <c r="A18" s="395"/>
      <c r="B18" s="299"/>
      <c r="C18" s="142" t="s">
        <v>460</v>
      </c>
      <c r="D18" s="201"/>
      <c r="E18" s="201"/>
      <c r="F18" s="366"/>
      <c r="G18" s="366"/>
      <c r="H18" s="366"/>
      <c r="I18" s="363"/>
    </row>
    <row r="19" spans="1:9" ht="15.75" thickBot="1" x14ac:dyDescent="0.3">
      <c r="A19" s="395"/>
      <c r="B19" s="369"/>
      <c r="C19" s="144" t="s">
        <v>453</v>
      </c>
      <c r="D19" s="205"/>
      <c r="E19" s="205"/>
      <c r="F19" s="367"/>
      <c r="G19" s="367"/>
      <c r="H19" s="367"/>
      <c r="I19" s="364"/>
    </row>
    <row r="20" spans="1:9" ht="18.95" customHeight="1" x14ac:dyDescent="0.25">
      <c r="A20" s="395"/>
      <c r="B20" s="370" t="s">
        <v>462</v>
      </c>
      <c r="C20" s="140" t="s">
        <v>463</v>
      </c>
      <c r="D20" s="200"/>
      <c r="E20" s="200"/>
      <c r="F20" s="365"/>
      <c r="G20" s="365"/>
      <c r="H20" s="365"/>
      <c r="I20" s="362"/>
    </row>
    <row r="21" spans="1:9" ht="20.100000000000001" customHeight="1" x14ac:dyDescent="0.25">
      <c r="A21" s="395"/>
      <c r="B21" s="371"/>
      <c r="C21" s="142" t="s">
        <v>464</v>
      </c>
      <c r="D21" s="201"/>
      <c r="E21" s="201"/>
      <c r="F21" s="366"/>
      <c r="G21" s="366"/>
      <c r="H21" s="366"/>
      <c r="I21" s="363"/>
    </row>
    <row r="22" spans="1:9" ht="19.5" customHeight="1" thickBot="1" x14ac:dyDescent="0.3">
      <c r="A22" s="395"/>
      <c r="B22" s="372"/>
      <c r="C22" s="144" t="s">
        <v>465</v>
      </c>
      <c r="D22" s="205"/>
      <c r="E22" s="205"/>
      <c r="F22" s="367"/>
      <c r="G22" s="367"/>
      <c r="H22" s="367"/>
      <c r="I22" s="364"/>
    </row>
    <row r="23" spans="1:9" ht="15" customHeight="1" x14ac:dyDescent="0.25">
      <c r="A23" s="395"/>
      <c r="B23" s="368" t="s">
        <v>466</v>
      </c>
      <c r="C23" s="140" t="s">
        <v>467</v>
      </c>
      <c r="D23" s="200"/>
      <c r="E23" s="200"/>
      <c r="F23" s="365"/>
      <c r="G23" s="365"/>
      <c r="H23" s="365"/>
      <c r="I23" s="362"/>
    </row>
    <row r="24" spans="1:9" x14ac:dyDescent="0.25">
      <c r="A24" s="395"/>
      <c r="B24" s="373"/>
      <c r="C24" s="142" t="s">
        <v>468</v>
      </c>
      <c r="D24" s="201"/>
      <c r="E24" s="201"/>
      <c r="F24" s="366"/>
      <c r="G24" s="366"/>
      <c r="H24" s="366"/>
      <c r="I24" s="363"/>
    </row>
    <row r="25" spans="1:9" ht="15.75" thickBot="1" x14ac:dyDescent="0.3">
      <c r="A25" s="395"/>
      <c r="B25" s="374"/>
      <c r="C25" s="144" t="s">
        <v>469</v>
      </c>
      <c r="D25" s="205"/>
      <c r="E25" s="205"/>
      <c r="F25" s="367"/>
      <c r="G25" s="367"/>
      <c r="H25" s="367"/>
      <c r="I25" s="364"/>
    </row>
    <row r="26" spans="1:9" ht="15" customHeight="1" x14ac:dyDescent="0.25">
      <c r="A26" s="395"/>
      <c r="B26" s="375" t="s">
        <v>470</v>
      </c>
      <c r="C26" s="140" t="s">
        <v>467</v>
      </c>
      <c r="D26" s="200"/>
      <c r="E26" s="200"/>
      <c r="F26" s="365"/>
      <c r="G26" s="365"/>
      <c r="H26" s="365"/>
      <c r="I26" s="362"/>
    </row>
    <row r="27" spans="1:9" x14ac:dyDescent="0.25">
      <c r="A27" s="395"/>
      <c r="B27" s="376"/>
      <c r="C27" s="142" t="s">
        <v>468</v>
      </c>
      <c r="D27" s="201"/>
      <c r="E27" s="201"/>
      <c r="F27" s="366"/>
      <c r="G27" s="366"/>
      <c r="H27" s="366"/>
      <c r="I27" s="363"/>
    </row>
    <row r="28" spans="1:9" ht="15.75" thickBot="1" x14ac:dyDescent="0.3">
      <c r="A28" s="395"/>
      <c r="B28" s="377"/>
      <c r="C28" s="144" t="s">
        <v>469</v>
      </c>
      <c r="D28" s="205"/>
      <c r="E28" s="205"/>
      <c r="F28" s="367"/>
      <c r="G28" s="367"/>
      <c r="H28" s="367"/>
      <c r="I28" s="364"/>
    </row>
    <row r="29" spans="1:9" ht="15" customHeight="1" x14ac:dyDescent="0.25">
      <c r="A29" s="395"/>
      <c r="B29" s="381" t="s">
        <v>471</v>
      </c>
      <c r="C29" s="146" t="s">
        <v>449</v>
      </c>
      <c r="D29" s="213"/>
      <c r="E29" s="213"/>
      <c r="F29" s="382"/>
      <c r="G29" s="382"/>
      <c r="H29" s="382"/>
      <c r="I29" s="397"/>
    </row>
    <row r="30" spans="1:9" x14ac:dyDescent="0.25">
      <c r="A30" s="395"/>
      <c r="B30" s="376"/>
      <c r="C30" s="142" t="s">
        <v>450</v>
      </c>
      <c r="D30" s="201"/>
      <c r="E30" s="201"/>
      <c r="F30" s="366"/>
      <c r="G30" s="366"/>
      <c r="H30" s="366"/>
      <c r="I30" s="363"/>
    </row>
    <row r="31" spans="1:9" ht="15.75" thickBot="1" x14ac:dyDescent="0.3">
      <c r="A31" s="396"/>
      <c r="B31" s="377"/>
      <c r="C31" s="144" t="s">
        <v>451</v>
      </c>
      <c r="D31" s="205"/>
      <c r="E31" s="205"/>
      <c r="F31" s="367"/>
      <c r="G31" s="367"/>
      <c r="H31" s="367"/>
      <c r="I31" s="364"/>
    </row>
    <row r="32" spans="1:9" ht="45" x14ac:dyDescent="0.25">
      <c r="A32" s="352">
        <v>2</v>
      </c>
      <c r="B32" s="134" t="s">
        <v>436</v>
      </c>
      <c r="C32" s="347" t="s">
        <v>445</v>
      </c>
      <c r="D32" s="135" t="s">
        <v>437</v>
      </c>
      <c r="E32" s="135" t="s">
        <v>438</v>
      </c>
      <c r="F32" s="329" t="s">
        <v>439</v>
      </c>
      <c r="G32" s="329" t="s">
        <v>440</v>
      </c>
      <c r="H32" s="329" t="s">
        <v>441</v>
      </c>
      <c r="I32" s="326" t="s">
        <v>442</v>
      </c>
    </row>
    <row r="33" spans="1:9" ht="46.5" x14ac:dyDescent="0.25">
      <c r="A33" s="353"/>
      <c r="B33" s="136" t="s">
        <v>472</v>
      </c>
      <c r="C33" s="348"/>
      <c r="D33" s="137">
        <f>'Образовательный процесс'!D7</f>
        <v>0</v>
      </c>
      <c r="E33" s="212"/>
      <c r="F33" s="330"/>
      <c r="G33" s="330"/>
      <c r="H33" s="330"/>
      <c r="I33" s="327"/>
    </row>
    <row r="34" spans="1:9" ht="15.75" thickBot="1" x14ac:dyDescent="0.3">
      <c r="A34" s="354"/>
      <c r="B34" s="138" t="s">
        <v>444</v>
      </c>
      <c r="C34" s="349"/>
      <c r="D34" s="139" t="s">
        <v>446</v>
      </c>
      <c r="E34" s="139" t="s">
        <v>447</v>
      </c>
      <c r="F34" s="331"/>
      <c r="G34" s="331"/>
      <c r="H34" s="331"/>
      <c r="I34" s="328"/>
    </row>
    <row r="35" spans="1:9" ht="15" customHeight="1" x14ac:dyDescent="0.25">
      <c r="A35" s="338"/>
      <c r="B35" s="370" t="s">
        <v>473</v>
      </c>
      <c r="C35" s="140" t="s">
        <v>474</v>
      </c>
      <c r="D35" s="200"/>
      <c r="E35" s="200"/>
      <c r="F35" s="320"/>
      <c r="G35" s="320"/>
      <c r="H35" s="320"/>
      <c r="I35" s="320"/>
    </row>
    <row r="36" spans="1:9" x14ac:dyDescent="0.25">
      <c r="A36" s="339"/>
      <c r="B36" s="371"/>
      <c r="C36" s="142" t="s">
        <v>475</v>
      </c>
      <c r="D36" s="201"/>
      <c r="E36" s="201"/>
      <c r="F36" s="321"/>
      <c r="G36" s="321"/>
      <c r="H36" s="321"/>
      <c r="I36" s="321"/>
    </row>
    <row r="37" spans="1:9" ht="15.75" thickBot="1" x14ac:dyDescent="0.3">
      <c r="A37" s="339"/>
      <c r="B37" s="372"/>
      <c r="C37" s="144" t="s">
        <v>476</v>
      </c>
      <c r="D37" s="205"/>
      <c r="E37" s="205"/>
      <c r="F37" s="322"/>
      <c r="G37" s="322"/>
      <c r="H37" s="322"/>
      <c r="I37" s="322"/>
    </row>
    <row r="38" spans="1:9" ht="15" customHeight="1" x14ac:dyDescent="0.25">
      <c r="A38" s="339"/>
      <c r="B38" s="383" t="s">
        <v>477</v>
      </c>
      <c r="C38" s="140" t="s">
        <v>449</v>
      </c>
      <c r="D38" s="200"/>
      <c r="E38" s="200"/>
      <c r="F38" s="320"/>
      <c r="G38" s="320"/>
      <c r="H38" s="320"/>
      <c r="I38" s="320"/>
    </row>
    <row r="39" spans="1:9" x14ac:dyDescent="0.25">
      <c r="A39" s="339"/>
      <c r="B39" s="386"/>
      <c r="C39" s="142" t="s">
        <v>450</v>
      </c>
      <c r="D39" s="201"/>
      <c r="E39" s="201"/>
      <c r="F39" s="321"/>
      <c r="G39" s="321"/>
      <c r="H39" s="321"/>
      <c r="I39" s="321"/>
    </row>
    <row r="40" spans="1:9" ht="15.75" thickBot="1" x14ac:dyDescent="0.3">
      <c r="A40" s="339"/>
      <c r="B40" s="387"/>
      <c r="C40" s="144" t="s">
        <v>478</v>
      </c>
      <c r="D40" s="205"/>
      <c r="E40" s="205"/>
      <c r="F40" s="322"/>
      <c r="G40" s="322"/>
      <c r="H40" s="322"/>
      <c r="I40" s="322"/>
    </row>
    <row r="41" spans="1:9" ht="15" customHeight="1" x14ac:dyDescent="0.25">
      <c r="A41" s="339"/>
      <c r="B41" s="383" t="s">
        <v>479</v>
      </c>
      <c r="C41" s="217" t="s">
        <v>480</v>
      </c>
      <c r="D41" s="200"/>
      <c r="E41" s="200"/>
      <c r="F41" s="320"/>
      <c r="G41" s="320"/>
      <c r="H41" s="320"/>
      <c r="I41" s="320"/>
    </row>
    <row r="42" spans="1:9" x14ac:dyDescent="0.25">
      <c r="A42" s="339"/>
      <c r="B42" s="384"/>
      <c r="C42" s="218" t="s">
        <v>481</v>
      </c>
      <c r="D42" s="201"/>
      <c r="E42" s="201"/>
      <c r="F42" s="321"/>
      <c r="G42" s="321"/>
      <c r="H42" s="321"/>
      <c r="I42" s="321"/>
    </row>
    <row r="43" spans="1:9" ht="15.75" thickBot="1" x14ac:dyDescent="0.3">
      <c r="A43" s="339"/>
      <c r="B43" s="385"/>
      <c r="C43" s="219" t="s">
        <v>482</v>
      </c>
      <c r="D43" s="205"/>
      <c r="E43" s="205"/>
      <c r="F43" s="322"/>
      <c r="G43" s="322"/>
      <c r="H43" s="322"/>
      <c r="I43" s="322"/>
    </row>
    <row r="44" spans="1:9" x14ac:dyDescent="0.25">
      <c r="A44" s="339"/>
      <c r="B44" s="383" t="s">
        <v>483</v>
      </c>
      <c r="C44" s="220" t="s">
        <v>1156</v>
      </c>
      <c r="D44" s="200"/>
      <c r="E44" s="200"/>
      <c r="F44" s="320"/>
      <c r="G44" s="320"/>
      <c r="H44" s="320"/>
      <c r="I44" s="320"/>
    </row>
    <row r="45" spans="1:9" x14ac:dyDescent="0.25">
      <c r="A45" s="339"/>
      <c r="B45" s="384"/>
      <c r="C45" s="218" t="s">
        <v>468</v>
      </c>
      <c r="D45" s="201"/>
      <c r="E45" s="201"/>
      <c r="F45" s="321"/>
      <c r="G45" s="321"/>
      <c r="H45" s="321"/>
      <c r="I45" s="321"/>
    </row>
    <row r="46" spans="1:9" ht="15.75" thickBot="1" x14ac:dyDescent="0.3">
      <c r="A46" s="339"/>
      <c r="B46" s="385"/>
      <c r="C46" s="219" t="s">
        <v>1157</v>
      </c>
      <c r="D46" s="205"/>
      <c r="E46" s="205"/>
      <c r="F46" s="322"/>
      <c r="G46" s="322"/>
      <c r="H46" s="322"/>
      <c r="I46" s="322"/>
    </row>
    <row r="47" spans="1:9" ht="15" customHeight="1" x14ac:dyDescent="0.25">
      <c r="A47" s="339"/>
      <c r="B47" s="383" t="s">
        <v>484</v>
      </c>
      <c r="C47" s="217" t="s">
        <v>449</v>
      </c>
      <c r="D47" s="200"/>
      <c r="E47" s="200"/>
      <c r="F47" s="320"/>
      <c r="G47" s="320"/>
      <c r="H47" s="320"/>
      <c r="I47" s="320"/>
    </row>
    <row r="48" spans="1:9" x14ac:dyDescent="0.25">
      <c r="A48" s="339"/>
      <c r="B48" s="384"/>
      <c r="C48" s="218" t="s">
        <v>552</v>
      </c>
      <c r="D48" s="201"/>
      <c r="E48" s="201"/>
      <c r="F48" s="321"/>
      <c r="G48" s="321"/>
      <c r="H48" s="321"/>
      <c r="I48" s="321"/>
    </row>
    <row r="49" spans="1:9" ht="15.75" thickBot="1" x14ac:dyDescent="0.3">
      <c r="A49" s="339"/>
      <c r="B49" s="385"/>
      <c r="C49" s="219" t="s">
        <v>451</v>
      </c>
      <c r="D49" s="205"/>
      <c r="E49" s="205"/>
      <c r="F49" s="322"/>
      <c r="G49" s="322"/>
      <c r="H49" s="322"/>
      <c r="I49" s="322"/>
    </row>
    <row r="50" spans="1:9" ht="15" customHeight="1" x14ac:dyDescent="0.25">
      <c r="A50" s="339"/>
      <c r="B50" s="378" t="s">
        <v>485</v>
      </c>
      <c r="C50" s="221" t="s">
        <v>1158</v>
      </c>
      <c r="D50" s="200"/>
      <c r="E50" s="200"/>
      <c r="F50" s="320"/>
      <c r="G50" s="320"/>
      <c r="H50" s="320"/>
      <c r="I50" s="320"/>
    </row>
    <row r="51" spans="1:9" x14ac:dyDescent="0.25">
      <c r="A51" s="339"/>
      <c r="B51" s="350"/>
      <c r="C51" s="218" t="s">
        <v>1159</v>
      </c>
      <c r="D51" s="201"/>
      <c r="E51" s="201"/>
      <c r="F51" s="321"/>
      <c r="G51" s="321"/>
      <c r="H51" s="321"/>
      <c r="I51" s="321"/>
    </row>
    <row r="52" spans="1:9" ht="15.75" thickBot="1" x14ac:dyDescent="0.3">
      <c r="A52" s="339"/>
      <c r="B52" s="351"/>
      <c r="C52" s="219" t="s">
        <v>1160</v>
      </c>
      <c r="D52" s="205"/>
      <c r="E52" s="205"/>
      <c r="F52" s="322"/>
      <c r="G52" s="322"/>
      <c r="H52" s="322"/>
      <c r="I52" s="322"/>
    </row>
    <row r="53" spans="1:9" ht="15" customHeight="1" x14ac:dyDescent="0.25">
      <c r="A53" s="339"/>
      <c r="B53" s="341" t="s">
        <v>487</v>
      </c>
      <c r="C53" s="220" t="s">
        <v>1161</v>
      </c>
      <c r="D53" s="200"/>
      <c r="E53" s="200"/>
      <c r="F53" s="320"/>
      <c r="G53" s="320"/>
      <c r="H53" s="320"/>
      <c r="I53" s="320"/>
    </row>
    <row r="54" spans="1:9" x14ac:dyDescent="0.25">
      <c r="A54" s="339"/>
      <c r="B54" s="342"/>
      <c r="C54" s="218" t="s">
        <v>522</v>
      </c>
      <c r="D54" s="201"/>
      <c r="E54" s="201"/>
      <c r="F54" s="321"/>
      <c r="G54" s="321"/>
      <c r="H54" s="321"/>
      <c r="I54" s="321"/>
    </row>
    <row r="55" spans="1:9" ht="15.75" thickBot="1" x14ac:dyDescent="0.3">
      <c r="A55" s="339"/>
      <c r="B55" s="343"/>
      <c r="C55" s="219" t="s">
        <v>515</v>
      </c>
      <c r="D55" s="205"/>
      <c r="E55" s="205"/>
      <c r="F55" s="322"/>
      <c r="G55" s="322"/>
      <c r="H55" s="322"/>
      <c r="I55" s="322"/>
    </row>
    <row r="56" spans="1:9" ht="30" x14ac:dyDescent="0.25">
      <c r="A56" s="339"/>
      <c r="B56" s="344" t="s">
        <v>488</v>
      </c>
      <c r="C56" s="222" t="s">
        <v>1162</v>
      </c>
      <c r="D56" s="200"/>
      <c r="E56" s="200"/>
      <c r="F56" s="320"/>
      <c r="G56" s="320"/>
      <c r="H56" s="320"/>
      <c r="I56" s="320"/>
    </row>
    <row r="57" spans="1:9" ht="30" x14ac:dyDescent="0.25">
      <c r="A57" s="339"/>
      <c r="B57" s="350"/>
      <c r="C57" s="223" t="s">
        <v>489</v>
      </c>
      <c r="D57" s="201"/>
      <c r="E57" s="201"/>
      <c r="F57" s="321"/>
      <c r="G57" s="321"/>
      <c r="H57" s="321"/>
      <c r="I57" s="321"/>
    </row>
    <row r="58" spans="1:9" ht="15.75" thickBot="1" x14ac:dyDescent="0.3">
      <c r="A58" s="339"/>
      <c r="B58" s="351"/>
      <c r="C58" s="219" t="s">
        <v>490</v>
      </c>
      <c r="D58" s="205"/>
      <c r="E58" s="205"/>
      <c r="F58" s="322"/>
      <c r="G58" s="322"/>
      <c r="H58" s="322"/>
      <c r="I58" s="322"/>
    </row>
    <row r="59" spans="1:9" ht="15" customHeight="1" x14ac:dyDescent="0.25">
      <c r="A59" s="339"/>
      <c r="B59" s="344" t="s">
        <v>491</v>
      </c>
      <c r="C59" s="217" t="s">
        <v>449</v>
      </c>
      <c r="D59" s="200"/>
      <c r="E59" s="200"/>
      <c r="F59" s="320"/>
      <c r="G59" s="320"/>
      <c r="H59" s="320"/>
      <c r="I59" s="320"/>
    </row>
    <row r="60" spans="1:9" x14ac:dyDescent="0.25">
      <c r="A60" s="339"/>
      <c r="B60" s="345"/>
      <c r="C60" s="218" t="s">
        <v>552</v>
      </c>
      <c r="D60" s="201"/>
      <c r="E60" s="201"/>
      <c r="F60" s="321"/>
      <c r="G60" s="321"/>
      <c r="H60" s="321"/>
      <c r="I60" s="321"/>
    </row>
    <row r="61" spans="1:9" ht="15.75" thickBot="1" x14ac:dyDescent="0.3">
      <c r="A61" s="340"/>
      <c r="B61" s="346"/>
      <c r="C61" s="219" t="s">
        <v>451</v>
      </c>
      <c r="D61" s="205"/>
      <c r="E61" s="205"/>
      <c r="F61" s="322"/>
      <c r="G61" s="322"/>
      <c r="H61" s="322"/>
      <c r="I61" s="322"/>
    </row>
    <row r="62" spans="1:9" ht="45" x14ac:dyDescent="0.25">
      <c r="A62" s="352">
        <v>3</v>
      </c>
      <c r="B62" s="134" t="s">
        <v>436</v>
      </c>
      <c r="C62" s="347" t="s">
        <v>445</v>
      </c>
      <c r="D62" s="135" t="s">
        <v>437</v>
      </c>
      <c r="E62" s="135" t="s">
        <v>438</v>
      </c>
      <c r="F62" s="329" t="s">
        <v>439</v>
      </c>
      <c r="G62" s="329" t="s">
        <v>440</v>
      </c>
      <c r="H62" s="329" t="s">
        <v>441</v>
      </c>
      <c r="I62" s="326" t="s">
        <v>442</v>
      </c>
    </row>
    <row r="63" spans="1:9" ht="31.5" x14ac:dyDescent="0.25">
      <c r="A63" s="353"/>
      <c r="B63" s="136" t="s">
        <v>1312</v>
      </c>
      <c r="C63" s="348"/>
      <c r="D63" s="137">
        <f>'Образовательный процесс'!D11</f>
        <v>0</v>
      </c>
      <c r="E63" s="212"/>
      <c r="F63" s="330"/>
      <c r="G63" s="330"/>
      <c r="H63" s="330"/>
      <c r="I63" s="327"/>
    </row>
    <row r="64" spans="1:9" ht="15.75" thickBot="1" x14ac:dyDescent="0.3">
      <c r="A64" s="354"/>
      <c r="B64" s="138" t="s">
        <v>444</v>
      </c>
      <c r="C64" s="349"/>
      <c r="D64" s="139" t="s">
        <v>446</v>
      </c>
      <c r="E64" s="139" t="s">
        <v>447</v>
      </c>
      <c r="F64" s="331"/>
      <c r="G64" s="331"/>
      <c r="H64" s="331"/>
      <c r="I64" s="328"/>
    </row>
    <row r="65" spans="1:9" ht="15" customHeight="1" x14ac:dyDescent="0.25">
      <c r="A65" s="356"/>
      <c r="B65" s="359" t="s">
        <v>492</v>
      </c>
      <c r="C65" s="217" t="s">
        <v>449</v>
      </c>
      <c r="D65" s="200"/>
      <c r="E65" s="200"/>
      <c r="F65" s="320"/>
      <c r="G65" s="320"/>
      <c r="H65" s="320"/>
      <c r="I65" s="320"/>
    </row>
    <row r="66" spans="1:9" x14ac:dyDescent="0.25">
      <c r="A66" s="357"/>
      <c r="B66" s="360"/>
      <c r="C66" s="218" t="s">
        <v>552</v>
      </c>
      <c r="D66" s="201"/>
      <c r="E66" s="201"/>
      <c r="F66" s="321"/>
      <c r="G66" s="321"/>
      <c r="H66" s="321"/>
      <c r="I66" s="321"/>
    </row>
    <row r="67" spans="1:9" ht="15.75" thickBot="1" x14ac:dyDescent="0.3">
      <c r="A67" s="358"/>
      <c r="B67" s="361"/>
      <c r="C67" s="219" t="s">
        <v>451</v>
      </c>
      <c r="D67" s="205"/>
      <c r="E67" s="205"/>
      <c r="F67" s="322"/>
      <c r="G67" s="322"/>
      <c r="H67" s="322"/>
      <c r="I67" s="322"/>
    </row>
    <row r="68" spans="1:9" ht="45" x14ac:dyDescent="0.25">
      <c r="A68" s="352">
        <v>4</v>
      </c>
      <c r="B68" s="134" t="s">
        <v>436</v>
      </c>
      <c r="C68" s="347" t="s">
        <v>445</v>
      </c>
      <c r="D68" s="135" t="s">
        <v>437</v>
      </c>
      <c r="E68" s="135" t="s">
        <v>438</v>
      </c>
      <c r="F68" s="329" t="s">
        <v>439</v>
      </c>
      <c r="G68" s="329" t="s">
        <v>440</v>
      </c>
      <c r="H68" s="329" t="s">
        <v>441</v>
      </c>
      <c r="I68" s="326" t="s">
        <v>442</v>
      </c>
    </row>
    <row r="69" spans="1:9" ht="21" customHeight="1" x14ac:dyDescent="0.25">
      <c r="A69" s="353"/>
      <c r="B69" s="136" t="s">
        <v>7</v>
      </c>
      <c r="C69" s="348"/>
      <c r="D69" s="137">
        <f>'Образовательный процесс'!D13</f>
        <v>0</v>
      </c>
      <c r="E69" s="212"/>
      <c r="F69" s="330"/>
      <c r="G69" s="330"/>
      <c r="H69" s="330"/>
      <c r="I69" s="327"/>
    </row>
    <row r="70" spans="1:9" ht="15.75" thickBot="1" x14ac:dyDescent="0.3">
      <c r="A70" s="354"/>
      <c r="B70" s="138" t="s">
        <v>444</v>
      </c>
      <c r="C70" s="349"/>
      <c r="D70" s="139" t="s">
        <v>446</v>
      </c>
      <c r="E70" s="139" t="s">
        <v>447</v>
      </c>
      <c r="F70" s="331"/>
      <c r="G70" s="331"/>
      <c r="H70" s="331"/>
      <c r="I70" s="328"/>
    </row>
    <row r="71" spans="1:9" ht="15" customHeight="1" x14ac:dyDescent="0.25">
      <c r="A71" s="338"/>
      <c r="B71" s="341" t="s">
        <v>493</v>
      </c>
      <c r="C71" s="217" t="s">
        <v>1163</v>
      </c>
      <c r="D71" s="200"/>
      <c r="E71" s="200"/>
      <c r="F71" s="320"/>
      <c r="G71" s="320"/>
      <c r="H71" s="320"/>
      <c r="I71" s="320"/>
    </row>
    <row r="72" spans="1:9" x14ac:dyDescent="0.25">
      <c r="A72" s="339"/>
      <c r="B72" s="342"/>
      <c r="C72" s="218" t="s">
        <v>1164</v>
      </c>
      <c r="D72" s="201"/>
      <c r="E72" s="201"/>
      <c r="F72" s="321"/>
      <c r="G72" s="321"/>
      <c r="H72" s="321"/>
      <c r="I72" s="321"/>
    </row>
    <row r="73" spans="1:9" ht="15.75" thickBot="1" x14ac:dyDescent="0.3">
      <c r="A73" s="339"/>
      <c r="B73" s="343"/>
      <c r="C73" s="219" t="s">
        <v>1165</v>
      </c>
      <c r="D73" s="205"/>
      <c r="E73" s="205"/>
      <c r="F73" s="322"/>
      <c r="G73" s="322"/>
      <c r="H73" s="322"/>
      <c r="I73" s="322"/>
    </row>
    <row r="74" spans="1:9" ht="30" x14ac:dyDescent="0.25">
      <c r="A74" s="339"/>
      <c r="B74" s="344" t="s">
        <v>494</v>
      </c>
      <c r="C74" s="224" t="s">
        <v>1166</v>
      </c>
      <c r="D74" s="200"/>
      <c r="E74" s="200"/>
      <c r="F74" s="320"/>
      <c r="G74" s="320"/>
      <c r="H74" s="320"/>
      <c r="I74" s="320"/>
    </row>
    <row r="75" spans="1:9" ht="30" x14ac:dyDescent="0.25">
      <c r="A75" s="339"/>
      <c r="B75" s="345"/>
      <c r="C75" s="223" t="s">
        <v>1167</v>
      </c>
      <c r="D75" s="201"/>
      <c r="E75" s="201"/>
      <c r="F75" s="321"/>
      <c r="G75" s="321"/>
      <c r="H75" s="321"/>
      <c r="I75" s="321"/>
    </row>
    <row r="76" spans="1:9" ht="15.75" thickBot="1" x14ac:dyDescent="0.3">
      <c r="A76" s="339"/>
      <c r="B76" s="346"/>
      <c r="C76" s="219" t="s">
        <v>1168</v>
      </c>
      <c r="D76" s="205"/>
      <c r="E76" s="205"/>
      <c r="F76" s="322"/>
      <c r="G76" s="322"/>
      <c r="H76" s="322"/>
      <c r="I76" s="322"/>
    </row>
    <row r="77" spans="1:9" ht="15" customHeight="1" x14ac:dyDescent="0.25">
      <c r="A77" s="339"/>
      <c r="B77" s="344" t="s">
        <v>495</v>
      </c>
      <c r="C77" s="217" t="s">
        <v>496</v>
      </c>
      <c r="D77" s="200"/>
      <c r="E77" s="200"/>
      <c r="F77" s="320"/>
      <c r="G77" s="320"/>
      <c r="H77" s="320"/>
      <c r="I77" s="320"/>
    </row>
    <row r="78" spans="1:9" x14ac:dyDescent="0.25">
      <c r="A78" s="339"/>
      <c r="B78" s="350"/>
      <c r="C78" s="223" t="s">
        <v>497</v>
      </c>
      <c r="D78" s="201"/>
      <c r="E78" s="201"/>
      <c r="F78" s="321"/>
      <c r="G78" s="321"/>
      <c r="H78" s="321"/>
      <c r="I78" s="321"/>
    </row>
    <row r="79" spans="1:9" ht="15.75" thickBot="1" x14ac:dyDescent="0.3">
      <c r="A79" s="339"/>
      <c r="B79" s="351"/>
      <c r="C79" s="219" t="s">
        <v>498</v>
      </c>
      <c r="D79" s="205"/>
      <c r="E79" s="205"/>
      <c r="F79" s="322"/>
      <c r="G79" s="322"/>
      <c r="H79" s="322"/>
      <c r="I79" s="322"/>
    </row>
    <row r="80" spans="1:9" x14ac:dyDescent="0.25">
      <c r="A80" s="339"/>
      <c r="B80" s="344" t="s">
        <v>499</v>
      </c>
      <c r="C80" s="220" t="s">
        <v>1169</v>
      </c>
      <c r="D80" s="200"/>
      <c r="E80" s="200"/>
      <c r="F80" s="320"/>
      <c r="G80" s="320"/>
      <c r="H80" s="320"/>
      <c r="I80" s="320"/>
    </row>
    <row r="81" spans="1:9" x14ac:dyDescent="0.25">
      <c r="A81" s="339"/>
      <c r="B81" s="345"/>
      <c r="C81" s="218" t="s">
        <v>468</v>
      </c>
      <c r="D81" s="201"/>
      <c r="E81" s="201"/>
      <c r="F81" s="321"/>
      <c r="G81" s="321"/>
      <c r="H81" s="321"/>
      <c r="I81" s="321"/>
    </row>
    <row r="82" spans="1:9" ht="15.75" thickBot="1" x14ac:dyDescent="0.3">
      <c r="A82" s="339"/>
      <c r="B82" s="346"/>
      <c r="C82" s="219" t="s">
        <v>500</v>
      </c>
      <c r="D82" s="205"/>
      <c r="E82" s="205"/>
      <c r="F82" s="322"/>
      <c r="G82" s="322"/>
      <c r="H82" s="322"/>
      <c r="I82" s="322"/>
    </row>
    <row r="83" spans="1:9" ht="15" customHeight="1" x14ac:dyDescent="0.25">
      <c r="A83" s="339"/>
      <c r="B83" s="341" t="s">
        <v>501</v>
      </c>
      <c r="C83" s="217" t="s">
        <v>1170</v>
      </c>
      <c r="D83" s="200"/>
      <c r="E83" s="200"/>
      <c r="F83" s="320"/>
      <c r="G83" s="320"/>
      <c r="H83" s="320"/>
      <c r="I83" s="320"/>
    </row>
    <row r="84" spans="1:9" x14ac:dyDescent="0.25">
      <c r="A84" s="339"/>
      <c r="B84" s="342"/>
      <c r="C84" s="218" t="s">
        <v>1171</v>
      </c>
      <c r="D84" s="201"/>
      <c r="E84" s="201"/>
      <c r="F84" s="321"/>
      <c r="G84" s="321"/>
      <c r="H84" s="321"/>
      <c r="I84" s="321"/>
    </row>
    <row r="85" spans="1:9" ht="15.75" thickBot="1" x14ac:dyDescent="0.3">
      <c r="A85" s="340"/>
      <c r="B85" s="343"/>
      <c r="C85" s="219" t="s">
        <v>1172</v>
      </c>
      <c r="D85" s="205"/>
      <c r="E85" s="205"/>
      <c r="F85" s="322"/>
      <c r="G85" s="322"/>
      <c r="H85" s="322"/>
      <c r="I85" s="322"/>
    </row>
    <row r="86" spans="1:9" ht="45" x14ac:dyDescent="0.25">
      <c r="A86" s="352">
        <v>5</v>
      </c>
      <c r="B86" s="134" t="s">
        <v>436</v>
      </c>
      <c r="C86" s="347" t="s">
        <v>445</v>
      </c>
      <c r="D86" s="135" t="s">
        <v>437</v>
      </c>
      <c r="E86" s="135" t="s">
        <v>438</v>
      </c>
      <c r="F86" s="329" t="s">
        <v>439</v>
      </c>
      <c r="G86" s="329" t="s">
        <v>440</v>
      </c>
      <c r="H86" s="329" t="s">
        <v>441</v>
      </c>
      <c r="I86" s="326" t="s">
        <v>442</v>
      </c>
    </row>
    <row r="87" spans="1:9" ht="31.5" x14ac:dyDescent="0.25">
      <c r="A87" s="353"/>
      <c r="B87" s="136" t="s">
        <v>502</v>
      </c>
      <c r="C87" s="348"/>
      <c r="D87" s="137">
        <f>'Образовательный процесс'!D16</f>
        <v>0</v>
      </c>
      <c r="E87" s="212"/>
      <c r="F87" s="330"/>
      <c r="G87" s="330"/>
      <c r="H87" s="330"/>
      <c r="I87" s="327"/>
    </row>
    <row r="88" spans="1:9" ht="15.75" thickBot="1" x14ac:dyDescent="0.3">
      <c r="A88" s="354"/>
      <c r="B88" s="138" t="s">
        <v>444</v>
      </c>
      <c r="C88" s="349"/>
      <c r="D88" s="139" t="s">
        <v>446</v>
      </c>
      <c r="E88" s="139" t="s">
        <v>447</v>
      </c>
      <c r="F88" s="331"/>
      <c r="G88" s="331"/>
      <c r="H88" s="331"/>
      <c r="I88" s="328"/>
    </row>
    <row r="89" spans="1:9" ht="15" customHeight="1" x14ac:dyDescent="0.25">
      <c r="A89" s="338"/>
      <c r="B89" s="378" t="s">
        <v>503</v>
      </c>
      <c r="C89" s="140" t="s">
        <v>504</v>
      </c>
      <c r="D89" s="200"/>
      <c r="E89" s="200"/>
      <c r="F89" s="320"/>
      <c r="G89" s="320"/>
      <c r="H89" s="320"/>
      <c r="I89" s="332"/>
    </row>
    <row r="90" spans="1:9" ht="15.75" thickBot="1" x14ac:dyDescent="0.3">
      <c r="A90" s="339"/>
      <c r="B90" s="351"/>
      <c r="C90" s="144" t="s">
        <v>1173</v>
      </c>
      <c r="D90" s="205"/>
      <c r="E90" s="205"/>
      <c r="F90" s="322"/>
      <c r="G90" s="322"/>
      <c r="H90" s="322"/>
      <c r="I90" s="333"/>
    </row>
    <row r="91" spans="1:9" ht="21" customHeight="1" x14ac:dyDescent="0.25">
      <c r="A91" s="339"/>
      <c r="B91" s="344" t="s">
        <v>505</v>
      </c>
      <c r="C91" s="140" t="s">
        <v>506</v>
      </c>
      <c r="D91" s="200"/>
      <c r="E91" s="200"/>
      <c r="F91" s="320"/>
      <c r="G91" s="320"/>
      <c r="H91" s="320"/>
      <c r="I91" s="320"/>
    </row>
    <row r="92" spans="1:9" ht="20.25" customHeight="1" x14ac:dyDescent="0.25">
      <c r="A92" s="339"/>
      <c r="B92" s="350"/>
      <c r="C92" s="142" t="s">
        <v>507</v>
      </c>
      <c r="D92" s="201"/>
      <c r="E92" s="201"/>
      <c r="F92" s="321"/>
      <c r="G92" s="321"/>
      <c r="H92" s="321"/>
      <c r="I92" s="321"/>
    </row>
    <row r="93" spans="1:9" ht="30.75" thickBot="1" x14ac:dyDescent="0.3">
      <c r="A93" s="339"/>
      <c r="B93" s="351"/>
      <c r="C93" s="225" t="s">
        <v>508</v>
      </c>
      <c r="D93" s="205"/>
      <c r="E93" s="205"/>
      <c r="F93" s="322"/>
      <c r="G93" s="322"/>
      <c r="H93" s="322"/>
      <c r="I93" s="322"/>
    </row>
    <row r="94" spans="1:9" x14ac:dyDescent="0.25">
      <c r="A94" s="339"/>
      <c r="B94" s="341" t="s">
        <v>509</v>
      </c>
      <c r="C94" s="226" t="s">
        <v>510</v>
      </c>
      <c r="D94" s="200"/>
      <c r="E94" s="200"/>
      <c r="F94" s="320"/>
      <c r="G94" s="320"/>
      <c r="H94" s="320"/>
      <c r="I94" s="320"/>
    </row>
    <row r="95" spans="1:9" x14ac:dyDescent="0.25">
      <c r="A95" s="339"/>
      <c r="B95" s="342"/>
      <c r="C95" s="227" t="s">
        <v>511</v>
      </c>
      <c r="D95" s="201"/>
      <c r="E95" s="201"/>
      <c r="F95" s="321"/>
      <c r="G95" s="321"/>
      <c r="H95" s="321"/>
      <c r="I95" s="321"/>
    </row>
    <row r="96" spans="1:9" ht="15.75" thickBot="1" x14ac:dyDescent="0.3">
      <c r="A96" s="339"/>
      <c r="B96" s="343"/>
      <c r="C96" s="228" t="s">
        <v>478</v>
      </c>
      <c r="D96" s="205"/>
      <c r="E96" s="205"/>
      <c r="F96" s="322"/>
      <c r="G96" s="322"/>
      <c r="H96" s="322"/>
      <c r="I96" s="322"/>
    </row>
    <row r="97" spans="1:9" ht="15" customHeight="1" x14ac:dyDescent="0.25">
      <c r="A97" s="339"/>
      <c r="B97" s="341" t="s">
        <v>512</v>
      </c>
      <c r="C97" s="229" t="s">
        <v>1174</v>
      </c>
      <c r="D97" s="200"/>
      <c r="E97" s="200"/>
      <c r="F97" s="320"/>
      <c r="G97" s="320"/>
      <c r="H97" s="320"/>
      <c r="I97" s="320"/>
    </row>
    <row r="98" spans="1:9" ht="30" x14ac:dyDescent="0.25">
      <c r="A98" s="339"/>
      <c r="B98" s="379"/>
      <c r="C98" s="230" t="s">
        <v>1175</v>
      </c>
      <c r="D98" s="201"/>
      <c r="E98" s="201"/>
      <c r="F98" s="321"/>
      <c r="G98" s="321"/>
      <c r="H98" s="321"/>
      <c r="I98" s="321"/>
    </row>
    <row r="99" spans="1:9" ht="15.75" thickBot="1" x14ac:dyDescent="0.3">
      <c r="A99" s="340"/>
      <c r="B99" s="380"/>
      <c r="C99" s="228" t="s">
        <v>1176</v>
      </c>
      <c r="D99" s="205"/>
      <c r="E99" s="205"/>
      <c r="F99" s="322"/>
      <c r="G99" s="322"/>
      <c r="H99" s="322"/>
      <c r="I99" s="322"/>
    </row>
    <row r="100" spans="1:9" ht="45" x14ac:dyDescent="0.25">
      <c r="A100" s="352">
        <v>6</v>
      </c>
      <c r="B100" s="134" t="s">
        <v>436</v>
      </c>
      <c r="C100" s="347" t="s">
        <v>445</v>
      </c>
      <c r="D100" s="135" t="s">
        <v>437</v>
      </c>
      <c r="E100" s="135" t="s">
        <v>438</v>
      </c>
      <c r="F100" s="329" t="s">
        <v>439</v>
      </c>
      <c r="G100" s="329" t="s">
        <v>440</v>
      </c>
      <c r="H100" s="329" t="s">
        <v>441</v>
      </c>
      <c r="I100" s="326" t="s">
        <v>442</v>
      </c>
    </row>
    <row r="101" spans="1:9" ht="31.5" customHeight="1" x14ac:dyDescent="0.25">
      <c r="A101" s="353"/>
      <c r="B101" s="136" t="s">
        <v>12</v>
      </c>
      <c r="C101" s="348"/>
      <c r="D101" s="137">
        <f>'Образовательный процесс'!D18</f>
        <v>0</v>
      </c>
      <c r="E101" s="212"/>
      <c r="F101" s="330"/>
      <c r="G101" s="330"/>
      <c r="H101" s="330"/>
      <c r="I101" s="327"/>
    </row>
    <row r="102" spans="1:9" ht="15.75" thickBot="1" x14ac:dyDescent="0.3">
      <c r="A102" s="354"/>
      <c r="B102" s="231" t="s">
        <v>444</v>
      </c>
      <c r="C102" s="349"/>
      <c r="D102" s="151" t="s">
        <v>446</v>
      </c>
      <c r="E102" s="151" t="s">
        <v>447</v>
      </c>
      <c r="F102" s="355"/>
      <c r="G102" s="355"/>
      <c r="H102" s="355"/>
      <c r="I102" s="335"/>
    </row>
    <row r="103" spans="1:9" ht="15" customHeight="1" x14ac:dyDescent="0.25">
      <c r="A103" s="338"/>
      <c r="B103" s="341" t="s">
        <v>513</v>
      </c>
      <c r="C103" s="222" t="s">
        <v>514</v>
      </c>
      <c r="D103" s="200"/>
      <c r="E103" s="200"/>
      <c r="F103" s="320"/>
      <c r="G103" s="320"/>
      <c r="H103" s="320"/>
      <c r="I103" s="320"/>
    </row>
    <row r="104" spans="1:9" x14ac:dyDescent="0.25">
      <c r="A104" s="339"/>
      <c r="B104" s="342"/>
      <c r="C104" s="223" t="s">
        <v>507</v>
      </c>
      <c r="D104" s="201"/>
      <c r="E104" s="201"/>
      <c r="F104" s="321"/>
      <c r="G104" s="321"/>
      <c r="H104" s="321"/>
      <c r="I104" s="321"/>
    </row>
    <row r="105" spans="1:9" ht="15.75" thickBot="1" x14ac:dyDescent="0.3">
      <c r="A105" s="339"/>
      <c r="B105" s="343"/>
      <c r="C105" s="219" t="s">
        <v>515</v>
      </c>
      <c r="D105" s="205"/>
      <c r="E105" s="205"/>
      <c r="F105" s="322"/>
      <c r="G105" s="322"/>
      <c r="H105" s="322"/>
      <c r="I105" s="322"/>
    </row>
    <row r="106" spans="1:9" ht="15" customHeight="1" x14ac:dyDescent="0.25">
      <c r="A106" s="339"/>
      <c r="B106" s="341" t="s">
        <v>516</v>
      </c>
      <c r="C106" s="220" t="s">
        <v>517</v>
      </c>
      <c r="D106" s="200"/>
      <c r="E106" s="200"/>
      <c r="F106" s="320"/>
      <c r="G106" s="320"/>
      <c r="H106" s="320"/>
      <c r="I106" s="320"/>
    </row>
    <row r="107" spans="1:9" x14ac:dyDescent="0.25">
      <c r="A107" s="339"/>
      <c r="B107" s="342"/>
      <c r="C107" s="218" t="s">
        <v>518</v>
      </c>
      <c r="D107" s="201"/>
      <c r="E107" s="201"/>
      <c r="F107" s="321"/>
      <c r="G107" s="321"/>
      <c r="H107" s="321"/>
      <c r="I107" s="321"/>
    </row>
    <row r="108" spans="1:9" ht="15.75" thickBot="1" x14ac:dyDescent="0.3">
      <c r="A108" s="339"/>
      <c r="B108" s="343"/>
      <c r="C108" s="219" t="s">
        <v>519</v>
      </c>
      <c r="D108" s="205"/>
      <c r="E108" s="205"/>
      <c r="F108" s="322"/>
      <c r="G108" s="322"/>
      <c r="H108" s="322"/>
      <c r="I108" s="322"/>
    </row>
    <row r="109" spans="1:9" x14ac:dyDescent="0.25">
      <c r="A109" s="339"/>
      <c r="B109" s="341" t="s">
        <v>520</v>
      </c>
      <c r="C109" s="220" t="s">
        <v>521</v>
      </c>
      <c r="D109" s="200"/>
      <c r="E109" s="200"/>
      <c r="F109" s="320"/>
      <c r="G109" s="320"/>
      <c r="H109" s="320"/>
      <c r="I109" s="320"/>
    </row>
    <row r="110" spans="1:9" x14ac:dyDescent="0.25">
      <c r="A110" s="339"/>
      <c r="B110" s="342"/>
      <c r="C110" s="218" t="s">
        <v>522</v>
      </c>
      <c r="D110" s="201"/>
      <c r="E110" s="201"/>
      <c r="F110" s="321"/>
      <c r="G110" s="321"/>
      <c r="H110" s="321"/>
      <c r="I110" s="321"/>
    </row>
    <row r="111" spans="1:9" ht="15.75" thickBot="1" x14ac:dyDescent="0.3">
      <c r="A111" s="339"/>
      <c r="B111" s="343"/>
      <c r="C111" s="219" t="s">
        <v>523</v>
      </c>
      <c r="D111" s="205"/>
      <c r="E111" s="205"/>
      <c r="F111" s="322"/>
      <c r="G111" s="322"/>
      <c r="H111" s="322"/>
      <c r="I111" s="322"/>
    </row>
    <row r="112" spans="1:9" ht="15" customHeight="1" x14ac:dyDescent="0.25">
      <c r="A112" s="339"/>
      <c r="B112" s="341" t="s">
        <v>524</v>
      </c>
      <c r="C112" s="217" t="s">
        <v>525</v>
      </c>
      <c r="D112" s="200"/>
      <c r="E112" s="200"/>
      <c r="F112" s="320"/>
      <c r="G112" s="320"/>
      <c r="H112" s="320"/>
      <c r="I112" s="320"/>
    </row>
    <row r="113" spans="1:9" x14ac:dyDescent="0.25">
      <c r="A113" s="339"/>
      <c r="B113" s="342"/>
      <c r="C113" s="218" t="s">
        <v>526</v>
      </c>
      <c r="D113" s="201"/>
      <c r="E113" s="201"/>
      <c r="F113" s="321"/>
      <c r="G113" s="321"/>
      <c r="H113" s="321"/>
      <c r="I113" s="321"/>
    </row>
    <row r="114" spans="1:9" ht="15.75" thickBot="1" x14ac:dyDescent="0.3">
      <c r="A114" s="339"/>
      <c r="B114" s="343"/>
      <c r="C114" s="219" t="s">
        <v>527</v>
      </c>
      <c r="D114" s="205"/>
      <c r="E114" s="205"/>
      <c r="F114" s="322"/>
      <c r="G114" s="322"/>
      <c r="H114" s="322"/>
      <c r="I114" s="322"/>
    </row>
    <row r="115" spans="1:9" ht="15" customHeight="1" x14ac:dyDescent="0.25">
      <c r="A115" s="339"/>
      <c r="B115" s="344" t="s">
        <v>528</v>
      </c>
      <c r="C115" s="220" t="s">
        <v>459</v>
      </c>
      <c r="D115" s="200"/>
      <c r="E115" s="200"/>
      <c r="F115" s="320"/>
      <c r="G115" s="320"/>
      <c r="H115" s="320"/>
      <c r="I115" s="320"/>
    </row>
    <row r="116" spans="1:9" x14ac:dyDescent="0.25">
      <c r="A116" s="339"/>
      <c r="B116" s="345"/>
      <c r="C116" s="218" t="s">
        <v>529</v>
      </c>
      <c r="D116" s="201"/>
      <c r="E116" s="201"/>
      <c r="F116" s="321"/>
      <c r="G116" s="321"/>
      <c r="H116" s="321"/>
      <c r="I116" s="321"/>
    </row>
    <row r="117" spans="1:9" ht="15.75" thickBot="1" x14ac:dyDescent="0.3">
      <c r="A117" s="339"/>
      <c r="B117" s="346"/>
      <c r="C117" s="219" t="s">
        <v>530</v>
      </c>
      <c r="D117" s="205"/>
      <c r="E117" s="205"/>
      <c r="F117" s="322"/>
      <c r="G117" s="322"/>
      <c r="H117" s="322"/>
      <c r="I117" s="322"/>
    </row>
    <row r="118" spans="1:9" ht="15" customHeight="1" x14ac:dyDescent="0.25">
      <c r="A118" s="339"/>
      <c r="B118" s="344" t="s">
        <v>531</v>
      </c>
      <c r="C118" s="217" t="s">
        <v>1161</v>
      </c>
      <c r="D118" s="200"/>
      <c r="E118" s="200"/>
      <c r="F118" s="320"/>
      <c r="G118" s="320"/>
      <c r="H118" s="320"/>
      <c r="I118" s="320"/>
    </row>
    <row r="119" spans="1:9" x14ac:dyDescent="0.25">
      <c r="A119" s="339"/>
      <c r="B119" s="350"/>
      <c r="C119" s="218" t="s">
        <v>522</v>
      </c>
      <c r="D119" s="201"/>
      <c r="E119" s="201"/>
      <c r="F119" s="321"/>
      <c r="G119" s="321"/>
      <c r="H119" s="321"/>
      <c r="I119" s="321"/>
    </row>
    <row r="120" spans="1:9" ht="15.75" thickBot="1" x14ac:dyDescent="0.3">
      <c r="A120" s="339"/>
      <c r="B120" s="351"/>
      <c r="C120" s="219" t="s">
        <v>1177</v>
      </c>
      <c r="D120" s="205"/>
      <c r="E120" s="205"/>
      <c r="F120" s="322"/>
      <c r="G120" s="322"/>
      <c r="H120" s="322"/>
      <c r="I120" s="322"/>
    </row>
    <row r="121" spans="1:9" ht="15" customHeight="1" x14ac:dyDescent="0.25">
      <c r="A121" s="339"/>
      <c r="B121" s="344" t="s">
        <v>532</v>
      </c>
      <c r="C121" s="217" t="s">
        <v>449</v>
      </c>
      <c r="D121" s="200"/>
      <c r="E121" s="200"/>
      <c r="F121" s="320"/>
      <c r="G121" s="320"/>
      <c r="H121" s="320"/>
      <c r="I121" s="320"/>
    </row>
    <row r="122" spans="1:9" x14ac:dyDescent="0.25">
      <c r="A122" s="339"/>
      <c r="B122" s="345"/>
      <c r="C122" s="218" t="s">
        <v>552</v>
      </c>
      <c r="D122" s="201"/>
      <c r="E122" s="201"/>
      <c r="F122" s="321"/>
      <c r="G122" s="321"/>
      <c r="H122" s="321"/>
      <c r="I122" s="321"/>
    </row>
    <row r="123" spans="1:9" ht="15.75" thickBot="1" x14ac:dyDescent="0.3">
      <c r="A123" s="339"/>
      <c r="B123" s="346"/>
      <c r="C123" s="219" t="s">
        <v>451</v>
      </c>
      <c r="D123" s="205"/>
      <c r="E123" s="205"/>
      <c r="F123" s="322"/>
      <c r="G123" s="322"/>
      <c r="H123" s="322"/>
      <c r="I123" s="322"/>
    </row>
    <row r="124" spans="1:9" ht="15" customHeight="1" x14ac:dyDescent="0.25">
      <c r="A124" s="339"/>
      <c r="B124" s="344" t="s">
        <v>533</v>
      </c>
      <c r="C124" s="220" t="s">
        <v>449</v>
      </c>
      <c r="D124" s="200"/>
      <c r="E124" s="200"/>
      <c r="F124" s="320"/>
      <c r="G124" s="320"/>
      <c r="H124" s="320"/>
      <c r="I124" s="320"/>
    </row>
    <row r="125" spans="1:9" x14ac:dyDescent="0.25">
      <c r="A125" s="339"/>
      <c r="B125" s="350"/>
      <c r="C125" s="218" t="s">
        <v>534</v>
      </c>
      <c r="D125" s="201"/>
      <c r="E125" s="201"/>
      <c r="F125" s="321"/>
      <c r="G125" s="321"/>
      <c r="H125" s="321"/>
      <c r="I125" s="321"/>
    </row>
    <row r="126" spans="1:9" ht="15.75" thickBot="1" x14ac:dyDescent="0.3">
      <c r="A126" s="339"/>
      <c r="B126" s="351"/>
      <c r="C126" s="219" t="s">
        <v>478</v>
      </c>
      <c r="D126" s="205"/>
      <c r="E126" s="205"/>
      <c r="F126" s="322"/>
      <c r="G126" s="322"/>
      <c r="H126" s="322"/>
      <c r="I126" s="322"/>
    </row>
    <row r="127" spans="1:9" ht="15" customHeight="1" x14ac:dyDescent="0.25">
      <c r="A127" s="339"/>
      <c r="B127" s="344" t="s">
        <v>535</v>
      </c>
      <c r="C127" s="217" t="s">
        <v>536</v>
      </c>
      <c r="D127" s="200"/>
      <c r="E127" s="200"/>
      <c r="F127" s="320"/>
      <c r="G127" s="320"/>
      <c r="H127" s="320"/>
      <c r="I127" s="320"/>
    </row>
    <row r="128" spans="1:9" x14ac:dyDescent="0.25">
      <c r="A128" s="339"/>
      <c r="B128" s="345"/>
      <c r="C128" s="218" t="s">
        <v>537</v>
      </c>
      <c r="D128" s="201"/>
      <c r="E128" s="201"/>
      <c r="F128" s="321"/>
      <c r="G128" s="321"/>
      <c r="H128" s="321"/>
      <c r="I128" s="321"/>
    </row>
    <row r="129" spans="1:9" ht="15.75" thickBot="1" x14ac:dyDescent="0.3">
      <c r="A129" s="340"/>
      <c r="B129" s="346"/>
      <c r="C129" s="219" t="s">
        <v>476</v>
      </c>
      <c r="D129" s="205"/>
      <c r="E129" s="205"/>
      <c r="F129" s="322"/>
      <c r="G129" s="322"/>
      <c r="H129" s="322"/>
      <c r="I129" s="322"/>
    </row>
    <row r="130" spans="1:9" ht="45" x14ac:dyDescent="0.25">
      <c r="A130" s="352">
        <v>7</v>
      </c>
      <c r="B130" s="134" t="s">
        <v>436</v>
      </c>
      <c r="C130" s="347" t="s">
        <v>445</v>
      </c>
      <c r="D130" s="135" t="s">
        <v>437</v>
      </c>
      <c r="E130" s="135" t="s">
        <v>438</v>
      </c>
      <c r="F130" s="329" t="s">
        <v>439</v>
      </c>
      <c r="G130" s="329" t="s">
        <v>440</v>
      </c>
      <c r="H130" s="329" t="s">
        <v>441</v>
      </c>
      <c r="I130" s="326" t="s">
        <v>442</v>
      </c>
    </row>
    <row r="131" spans="1:9" ht="63" x14ac:dyDescent="0.25">
      <c r="A131" s="353"/>
      <c r="B131" s="232" t="s">
        <v>1178</v>
      </c>
      <c r="C131" s="348"/>
      <c r="D131" s="137">
        <f>ВСОКО!D5</f>
        <v>0</v>
      </c>
      <c r="E131" s="212"/>
      <c r="F131" s="330"/>
      <c r="G131" s="330"/>
      <c r="H131" s="330"/>
      <c r="I131" s="327"/>
    </row>
    <row r="132" spans="1:9" ht="15.75" thickBot="1" x14ac:dyDescent="0.3">
      <c r="A132" s="354"/>
      <c r="B132" s="231" t="s">
        <v>444</v>
      </c>
      <c r="C132" s="349"/>
      <c r="D132" s="151" t="s">
        <v>446</v>
      </c>
      <c r="E132" s="151" t="s">
        <v>447</v>
      </c>
      <c r="F132" s="355"/>
      <c r="G132" s="355"/>
      <c r="H132" s="355"/>
      <c r="I132" s="335"/>
    </row>
    <row r="133" spans="1:9" x14ac:dyDescent="0.25">
      <c r="B133" s="336" t="s">
        <v>1179</v>
      </c>
      <c r="C133" s="158" t="s">
        <v>459</v>
      </c>
      <c r="D133" s="201"/>
      <c r="E133" s="201"/>
      <c r="F133" s="325"/>
      <c r="G133" s="325"/>
      <c r="H133" s="325"/>
      <c r="I133" s="325"/>
    </row>
    <row r="134" spans="1:9" ht="15.75" thickBot="1" x14ac:dyDescent="0.3">
      <c r="B134" s="337"/>
      <c r="C134" s="234" t="s">
        <v>54</v>
      </c>
      <c r="D134" s="201"/>
      <c r="E134" s="201"/>
      <c r="F134" s="322"/>
      <c r="G134" s="322"/>
      <c r="H134" s="322"/>
      <c r="I134" s="322"/>
    </row>
    <row r="135" spans="1:9" x14ac:dyDescent="0.25">
      <c r="B135" s="398" t="s">
        <v>1180</v>
      </c>
      <c r="C135" s="233" t="s">
        <v>1181</v>
      </c>
      <c r="D135" s="201"/>
      <c r="E135" s="201"/>
      <c r="F135" s="320"/>
      <c r="G135" s="320"/>
      <c r="H135" s="320"/>
      <c r="I135" s="320"/>
    </row>
    <row r="136" spans="1:9" x14ac:dyDescent="0.25">
      <c r="B136" s="399"/>
      <c r="C136" s="218" t="s">
        <v>1182</v>
      </c>
      <c r="D136" s="201"/>
      <c r="E136" s="201"/>
      <c r="F136" s="321"/>
      <c r="G136" s="321"/>
      <c r="H136" s="321"/>
      <c r="I136" s="321"/>
    </row>
    <row r="137" spans="1:9" ht="15.75" thickBot="1" x14ac:dyDescent="0.3">
      <c r="B137" s="400"/>
      <c r="C137" s="234" t="s">
        <v>301</v>
      </c>
      <c r="D137" s="201"/>
      <c r="E137" s="201"/>
      <c r="F137" s="322"/>
      <c r="G137" s="322"/>
      <c r="H137" s="322"/>
      <c r="I137" s="322"/>
    </row>
    <row r="138" spans="1:9" x14ac:dyDescent="0.25">
      <c r="B138" s="398" t="s">
        <v>1183</v>
      </c>
      <c r="C138" s="233" t="s">
        <v>1184</v>
      </c>
      <c r="D138" s="201"/>
      <c r="E138" s="201"/>
      <c r="F138" s="320"/>
      <c r="G138" s="320"/>
      <c r="H138" s="320"/>
      <c r="I138" s="320"/>
    </row>
    <row r="139" spans="1:9" x14ac:dyDescent="0.25">
      <c r="B139" s="399"/>
      <c r="C139" s="218" t="s">
        <v>1185</v>
      </c>
      <c r="D139" s="201"/>
      <c r="E139" s="201"/>
      <c r="F139" s="321"/>
      <c r="G139" s="321"/>
      <c r="H139" s="321"/>
      <c r="I139" s="321"/>
    </row>
    <row r="140" spans="1:9" ht="15.75" thickBot="1" x14ac:dyDescent="0.3">
      <c r="B140" s="400"/>
      <c r="C140" s="234" t="s">
        <v>1186</v>
      </c>
      <c r="D140" s="201"/>
      <c r="E140" s="201"/>
      <c r="F140" s="322"/>
      <c r="G140" s="322"/>
      <c r="H140" s="322"/>
      <c r="I140" s="322"/>
    </row>
    <row r="141" spans="1:9" x14ac:dyDescent="0.25">
      <c r="B141" s="398" t="s">
        <v>1187</v>
      </c>
      <c r="C141" s="233" t="s">
        <v>449</v>
      </c>
      <c r="D141" s="201"/>
      <c r="E141" s="201"/>
      <c r="F141" s="320"/>
      <c r="G141" s="320"/>
      <c r="H141" s="320"/>
      <c r="I141" s="320"/>
    </row>
    <row r="142" spans="1:9" x14ac:dyDescent="0.25">
      <c r="B142" s="399"/>
      <c r="C142" s="218" t="s">
        <v>534</v>
      </c>
      <c r="D142" s="201"/>
      <c r="E142" s="201"/>
      <c r="F142" s="321"/>
      <c r="G142" s="321"/>
      <c r="H142" s="321"/>
      <c r="I142" s="321"/>
    </row>
    <row r="143" spans="1:9" ht="15.75" thickBot="1" x14ac:dyDescent="0.3">
      <c r="B143" s="400"/>
      <c r="C143" s="234" t="s">
        <v>451</v>
      </c>
      <c r="D143" s="201"/>
      <c r="E143" s="201"/>
      <c r="F143" s="322"/>
      <c r="G143" s="322"/>
      <c r="H143" s="322"/>
      <c r="I143" s="322"/>
    </row>
    <row r="144" spans="1:9" ht="15" customHeight="1" x14ac:dyDescent="0.25">
      <c r="B144" s="398" t="s">
        <v>1188</v>
      </c>
      <c r="C144" s="233" t="s">
        <v>449</v>
      </c>
      <c r="D144" s="201"/>
      <c r="E144" s="201"/>
      <c r="F144" s="320"/>
      <c r="G144" s="320"/>
      <c r="H144" s="320"/>
      <c r="I144" s="320"/>
    </row>
    <row r="145" spans="1:9" x14ac:dyDescent="0.25">
      <c r="B145" s="399"/>
      <c r="C145" s="218" t="s">
        <v>534</v>
      </c>
      <c r="D145" s="201"/>
      <c r="E145" s="201"/>
      <c r="F145" s="321"/>
      <c r="G145" s="321"/>
      <c r="H145" s="321"/>
      <c r="I145" s="321"/>
    </row>
    <row r="146" spans="1:9" ht="15.75" thickBot="1" x14ac:dyDescent="0.3">
      <c r="B146" s="400"/>
      <c r="C146" s="234" t="s">
        <v>451</v>
      </c>
      <c r="D146" s="201"/>
      <c r="E146" s="201"/>
      <c r="F146" s="322"/>
      <c r="G146" s="322"/>
      <c r="H146" s="322"/>
      <c r="I146" s="322"/>
    </row>
    <row r="147" spans="1:9" ht="45" x14ac:dyDescent="0.25">
      <c r="A147" s="352">
        <v>8</v>
      </c>
      <c r="B147" s="134" t="s">
        <v>436</v>
      </c>
      <c r="C147" s="347" t="s">
        <v>445</v>
      </c>
      <c r="D147" s="135" t="s">
        <v>437</v>
      </c>
      <c r="E147" s="135" t="s">
        <v>438</v>
      </c>
      <c r="F147" s="329" t="s">
        <v>439</v>
      </c>
      <c r="G147" s="329" t="s">
        <v>440</v>
      </c>
      <c r="H147" s="329" t="s">
        <v>441</v>
      </c>
      <c r="I147" s="326" t="s">
        <v>442</v>
      </c>
    </row>
    <row r="148" spans="1:9" ht="47.25" x14ac:dyDescent="0.25">
      <c r="A148" s="353"/>
      <c r="B148" s="232" t="s">
        <v>1189</v>
      </c>
      <c r="C148" s="348"/>
      <c r="D148" s="137">
        <f>ВСОКО!D9</f>
        <v>0</v>
      </c>
      <c r="E148" s="212"/>
      <c r="F148" s="330"/>
      <c r="G148" s="330"/>
      <c r="H148" s="330"/>
      <c r="I148" s="327"/>
    </row>
    <row r="149" spans="1:9" ht="15.75" thickBot="1" x14ac:dyDescent="0.3">
      <c r="A149" s="354"/>
      <c r="B149" s="138" t="s">
        <v>444</v>
      </c>
      <c r="C149" s="349"/>
      <c r="D149" s="139" t="s">
        <v>446</v>
      </c>
      <c r="E149" s="139" t="s">
        <v>447</v>
      </c>
      <c r="F149" s="331"/>
      <c r="G149" s="331"/>
      <c r="H149" s="331"/>
      <c r="I149" s="328"/>
    </row>
    <row r="150" spans="1:9" x14ac:dyDescent="0.25">
      <c r="B150" s="401" t="s">
        <v>1190</v>
      </c>
      <c r="C150" s="235" t="s">
        <v>1191</v>
      </c>
      <c r="D150" s="213"/>
      <c r="E150" s="213"/>
      <c r="F150" s="320"/>
      <c r="G150" s="320"/>
      <c r="H150" s="320"/>
      <c r="I150" s="320"/>
    </row>
    <row r="151" spans="1:9" x14ac:dyDescent="0.25">
      <c r="B151" s="402"/>
      <c r="C151" s="218" t="s">
        <v>1192</v>
      </c>
      <c r="D151" s="201"/>
      <c r="E151" s="201"/>
      <c r="F151" s="321"/>
      <c r="G151" s="321"/>
      <c r="H151" s="321"/>
      <c r="I151" s="321"/>
    </row>
    <row r="152" spans="1:9" ht="15.75" thickBot="1" x14ac:dyDescent="0.3">
      <c r="B152" s="337"/>
      <c r="C152" s="234" t="s">
        <v>453</v>
      </c>
      <c r="D152" s="201"/>
      <c r="E152" s="201"/>
      <c r="F152" s="322"/>
      <c r="G152" s="322"/>
      <c r="H152" s="322"/>
      <c r="I152" s="322"/>
    </row>
    <row r="153" spans="1:9" x14ac:dyDescent="0.25">
      <c r="B153" s="398" t="s">
        <v>1193</v>
      </c>
      <c r="C153" s="233" t="s">
        <v>1194</v>
      </c>
      <c r="D153" s="201"/>
      <c r="E153" s="201"/>
      <c r="F153" s="320"/>
      <c r="G153" s="320"/>
      <c r="H153" s="320"/>
      <c r="I153" s="320"/>
    </row>
    <row r="154" spans="1:9" x14ac:dyDescent="0.25">
      <c r="B154" s="399"/>
      <c r="C154" s="218" t="s">
        <v>1195</v>
      </c>
      <c r="D154" s="201"/>
      <c r="E154" s="201"/>
      <c r="F154" s="321"/>
      <c r="G154" s="321"/>
      <c r="H154" s="321"/>
      <c r="I154" s="321"/>
    </row>
    <row r="155" spans="1:9" ht="15.75" thickBot="1" x14ac:dyDescent="0.3">
      <c r="B155" s="400"/>
      <c r="C155" s="234" t="s">
        <v>1196</v>
      </c>
      <c r="D155" s="201"/>
      <c r="E155" s="201"/>
      <c r="F155" s="322"/>
      <c r="G155" s="322"/>
      <c r="H155" s="322"/>
      <c r="I155" s="322"/>
    </row>
    <row r="156" spans="1:9" x14ac:dyDescent="0.25">
      <c r="B156" s="336" t="s">
        <v>1197</v>
      </c>
      <c r="C156" s="233" t="s">
        <v>449</v>
      </c>
      <c r="D156" s="201"/>
      <c r="E156" s="201"/>
      <c r="F156" s="320"/>
      <c r="G156" s="320"/>
      <c r="H156" s="320"/>
      <c r="I156" s="320"/>
    </row>
    <row r="157" spans="1:9" x14ac:dyDescent="0.25">
      <c r="B157" s="402"/>
      <c r="C157" s="218" t="s">
        <v>451</v>
      </c>
      <c r="D157" s="201"/>
      <c r="E157" s="201"/>
      <c r="F157" s="321"/>
      <c r="G157" s="321"/>
      <c r="H157" s="321"/>
      <c r="I157" s="321"/>
    </row>
    <row r="158" spans="1:9" ht="15.75" thickBot="1" x14ac:dyDescent="0.3">
      <c r="B158" s="337"/>
      <c r="C158" s="234" t="s">
        <v>478</v>
      </c>
      <c r="D158" s="201"/>
      <c r="E158" s="201"/>
      <c r="F158" s="322"/>
      <c r="G158" s="322"/>
      <c r="H158" s="322"/>
      <c r="I158" s="322"/>
    </row>
    <row r="159" spans="1:9" ht="45" x14ac:dyDescent="0.25">
      <c r="A159" s="352">
        <v>9</v>
      </c>
      <c r="B159" s="134" t="s">
        <v>436</v>
      </c>
      <c r="C159" s="347" t="s">
        <v>445</v>
      </c>
      <c r="D159" s="135" t="s">
        <v>437</v>
      </c>
      <c r="E159" s="135" t="s">
        <v>438</v>
      </c>
      <c r="F159" s="329" t="s">
        <v>439</v>
      </c>
      <c r="G159" s="329" t="s">
        <v>440</v>
      </c>
      <c r="H159" s="329" t="s">
        <v>441</v>
      </c>
      <c r="I159" s="326" t="s">
        <v>442</v>
      </c>
    </row>
    <row r="160" spans="1:9" ht="63" x14ac:dyDescent="0.25">
      <c r="A160" s="353"/>
      <c r="B160" s="232" t="s">
        <v>1198</v>
      </c>
      <c r="C160" s="348"/>
      <c r="D160" s="137">
        <f>ВСОКО!D11</f>
        <v>0</v>
      </c>
      <c r="E160" s="212"/>
      <c r="F160" s="330"/>
      <c r="G160" s="330"/>
      <c r="H160" s="330"/>
      <c r="I160" s="327"/>
    </row>
    <row r="161" spans="1:9" ht="15.75" thickBot="1" x14ac:dyDescent="0.3">
      <c r="A161" s="354"/>
      <c r="B161" s="138" t="s">
        <v>444</v>
      </c>
      <c r="C161" s="349"/>
      <c r="D161" s="139" t="s">
        <v>446</v>
      </c>
      <c r="E161" s="139" t="s">
        <v>447</v>
      </c>
      <c r="F161" s="331"/>
      <c r="G161" s="331"/>
      <c r="H161" s="331"/>
      <c r="I161" s="328"/>
    </row>
    <row r="162" spans="1:9" x14ac:dyDescent="0.25">
      <c r="B162" s="401" t="s">
        <v>1199</v>
      </c>
      <c r="C162" s="233" t="s">
        <v>459</v>
      </c>
      <c r="D162" s="201"/>
      <c r="E162" s="201"/>
      <c r="F162" s="320"/>
      <c r="G162" s="320"/>
      <c r="H162" s="320"/>
      <c r="I162" s="320"/>
    </row>
    <row r="163" spans="1:9" ht="15.75" thickBot="1" x14ac:dyDescent="0.3">
      <c r="B163" s="337"/>
      <c r="C163" s="234" t="s">
        <v>453</v>
      </c>
      <c r="D163" s="201"/>
      <c r="E163" s="201"/>
      <c r="F163" s="322"/>
      <c r="G163" s="322"/>
      <c r="H163" s="322"/>
      <c r="I163" s="322"/>
    </row>
    <row r="164" spans="1:9" ht="45" x14ac:dyDescent="0.25">
      <c r="A164" s="352">
        <v>10</v>
      </c>
      <c r="B164" s="134" t="s">
        <v>436</v>
      </c>
      <c r="C164" s="347" t="s">
        <v>445</v>
      </c>
      <c r="D164" s="135" t="s">
        <v>437</v>
      </c>
      <c r="E164" s="135" t="s">
        <v>438</v>
      </c>
      <c r="F164" s="329" t="s">
        <v>439</v>
      </c>
      <c r="G164" s="329" t="s">
        <v>440</v>
      </c>
      <c r="H164" s="329" t="s">
        <v>441</v>
      </c>
      <c r="I164" s="326" t="s">
        <v>442</v>
      </c>
    </row>
    <row r="165" spans="1:9" ht="63" x14ac:dyDescent="0.25">
      <c r="A165" s="353"/>
      <c r="B165" s="232" t="s">
        <v>1303</v>
      </c>
      <c r="C165" s="348"/>
      <c r="D165" s="137">
        <f>ВСОКО!D13</f>
        <v>0</v>
      </c>
      <c r="E165" s="212"/>
      <c r="F165" s="330"/>
      <c r="G165" s="330"/>
      <c r="H165" s="330"/>
      <c r="I165" s="327"/>
    </row>
    <row r="166" spans="1:9" ht="15.75" thickBot="1" x14ac:dyDescent="0.3">
      <c r="A166" s="354"/>
      <c r="B166" s="138" t="s">
        <v>444</v>
      </c>
      <c r="C166" s="349"/>
      <c r="D166" s="139" t="s">
        <v>446</v>
      </c>
      <c r="E166" s="139" t="s">
        <v>447</v>
      </c>
      <c r="F166" s="331"/>
      <c r="G166" s="331"/>
      <c r="H166" s="331"/>
      <c r="I166" s="328"/>
    </row>
    <row r="167" spans="1:9" x14ac:dyDescent="0.25">
      <c r="A167" s="31"/>
      <c r="B167" s="404" t="s">
        <v>1200</v>
      </c>
      <c r="C167" s="240" t="s">
        <v>1201</v>
      </c>
      <c r="D167" s="245"/>
      <c r="E167" s="245"/>
      <c r="F167" s="320"/>
      <c r="G167" s="320"/>
      <c r="H167" s="320"/>
      <c r="I167" s="320"/>
    </row>
    <row r="168" spans="1:9" x14ac:dyDescent="0.25">
      <c r="A168" s="31"/>
      <c r="B168" s="405"/>
      <c r="C168" s="223" t="s">
        <v>522</v>
      </c>
      <c r="D168" s="246"/>
      <c r="E168" s="246"/>
      <c r="F168" s="321"/>
      <c r="G168" s="321"/>
      <c r="H168" s="321"/>
      <c r="I168" s="321"/>
    </row>
    <row r="169" spans="1:9" ht="30.75" thickBot="1" x14ac:dyDescent="0.3">
      <c r="A169" s="31"/>
      <c r="B169" s="405"/>
      <c r="C169" s="236" t="s">
        <v>1202</v>
      </c>
      <c r="D169" s="246"/>
      <c r="E169" s="246"/>
      <c r="F169" s="322"/>
      <c r="G169" s="322"/>
      <c r="H169" s="322"/>
      <c r="I169" s="322"/>
    </row>
    <row r="170" spans="1:9" x14ac:dyDescent="0.25">
      <c r="A170" s="31"/>
      <c r="B170" s="406" t="s">
        <v>1203</v>
      </c>
      <c r="C170" s="160" t="s">
        <v>1204</v>
      </c>
      <c r="D170" s="246"/>
      <c r="E170" s="246"/>
      <c r="F170" s="320"/>
      <c r="G170" s="320"/>
      <c r="H170" s="320"/>
      <c r="I170" s="320"/>
    </row>
    <row r="171" spans="1:9" x14ac:dyDescent="0.25">
      <c r="A171" s="31"/>
      <c r="B171" s="406"/>
      <c r="C171" s="218" t="s">
        <v>1205</v>
      </c>
      <c r="D171" s="246"/>
      <c r="E171" s="246"/>
      <c r="F171" s="321"/>
      <c r="G171" s="321"/>
      <c r="H171" s="321"/>
      <c r="I171" s="321"/>
    </row>
    <row r="172" spans="1:9" ht="30.75" thickBot="1" x14ac:dyDescent="0.3">
      <c r="A172" s="31"/>
      <c r="B172" s="406"/>
      <c r="C172" s="238" t="s">
        <v>1206</v>
      </c>
      <c r="D172" s="246"/>
      <c r="E172" s="246"/>
      <c r="F172" s="322"/>
      <c r="G172" s="322"/>
      <c r="H172" s="322"/>
      <c r="I172" s="322"/>
    </row>
    <row r="173" spans="1:9" x14ac:dyDescent="0.25">
      <c r="A173" s="31"/>
      <c r="B173" s="403" t="s">
        <v>1207</v>
      </c>
      <c r="C173" s="239" t="s">
        <v>449</v>
      </c>
      <c r="D173" s="246"/>
      <c r="E173" s="246"/>
      <c r="F173" s="320"/>
      <c r="G173" s="320"/>
      <c r="H173" s="320"/>
      <c r="I173" s="320"/>
    </row>
    <row r="174" spans="1:9" x14ac:dyDescent="0.25">
      <c r="A174" s="31"/>
      <c r="B174" s="403"/>
      <c r="C174" s="223" t="s">
        <v>1208</v>
      </c>
      <c r="D174" s="246"/>
      <c r="E174" s="246"/>
      <c r="F174" s="321"/>
      <c r="G174" s="321"/>
      <c r="H174" s="321"/>
      <c r="I174" s="321"/>
    </row>
    <row r="175" spans="1:9" ht="15.75" thickBot="1" x14ac:dyDescent="0.3">
      <c r="A175" s="31"/>
      <c r="B175" s="403"/>
      <c r="C175" s="236" t="s">
        <v>1209</v>
      </c>
      <c r="D175" s="246"/>
      <c r="E175" s="246"/>
      <c r="F175" s="322"/>
      <c r="G175" s="322"/>
      <c r="H175" s="322"/>
      <c r="I175" s="322"/>
    </row>
    <row r="176" spans="1:9" ht="45" x14ac:dyDescent="0.25">
      <c r="A176" s="352">
        <v>11</v>
      </c>
      <c r="B176" s="134" t="s">
        <v>436</v>
      </c>
      <c r="C176" s="347" t="s">
        <v>445</v>
      </c>
      <c r="D176" s="135" t="s">
        <v>437</v>
      </c>
      <c r="E176" s="135" t="s">
        <v>438</v>
      </c>
      <c r="F176" s="329" t="s">
        <v>439</v>
      </c>
      <c r="G176" s="329" t="s">
        <v>440</v>
      </c>
      <c r="H176" s="329" t="s">
        <v>441</v>
      </c>
      <c r="I176" s="326" t="s">
        <v>442</v>
      </c>
    </row>
    <row r="177" spans="1:9" ht="31.5" x14ac:dyDescent="0.25">
      <c r="A177" s="353"/>
      <c r="B177" s="232" t="s">
        <v>1210</v>
      </c>
      <c r="C177" s="348"/>
      <c r="D177" s="137">
        <f>ВСОКО!D15</f>
        <v>0</v>
      </c>
      <c r="E177" s="212"/>
      <c r="F177" s="330"/>
      <c r="G177" s="330"/>
      <c r="H177" s="330"/>
      <c r="I177" s="327"/>
    </row>
    <row r="178" spans="1:9" ht="15.75" thickBot="1" x14ac:dyDescent="0.3">
      <c r="A178" s="354"/>
      <c r="B178" s="138" t="s">
        <v>444</v>
      </c>
      <c r="C178" s="349"/>
      <c r="D178" s="139" t="s">
        <v>446</v>
      </c>
      <c r="E178" s="139" t="s">
        <v>447</v>
      </c>
      <c r="F178" s="331"/>
      <c r="G178" s="331"/>
      <c r="H178" s="331"/>
      <c r="I178" s="328"/>
    </row>
    <row r="179" spans="1:9" x14ac:dyDescent="0.25">
      <c r="A179" s="31"/>
      <c r="B179" s="401" t="s">
        <v>1211</v>
      </c>
      <c r="C179" s="237" t="s">
        <v>449</v>
      </c>
      <c r="D179" s="246"/>
      <c r="E179" s="246"/>
      <c r="F179" s="320"/>
      <c r="G179" s="320"/>
      <c r="H179" s="320"/>
      <c r="I179" s="320"/>
    </row>
    <row r="180" spans="1:9" x14ac:dyDescent="0.25">
      <c r="A180" s="31"/>
      <c r="B180" s="402"/>
      <c r="C180" s="223" t="s">
        <v>534</v>
      </c>
      <c r="D180" s="246"/>
      <c r="E180" s="246"/>
      <c r="F180" s="321"/>
      <c r="G180" s="321"/>
      <c r="H180" s="321"/>
      <c r="I180" s="321"/>
    </row>
    <row r="181" spans="1:9" ht="15.75" thickBot="1" x14ac:dyDescent="0.3">
      <c r="A181" s="31"/>
      <c r="B181" s="337"/>
      <c r="C181" s="236" t="s">
        <v>451</v>
      </c>
      <c r="D181" s="246"/>
      <c r="E181" s="246"/>
      <c r="F181" s="322"/>
      <c r="G181" s="322"/>
      <c r="H181" s="322"/>
      <c r="I181" s="322"/>
    </row>
    <row r="182" spans="1:9" x14ac:dyDescent="0.25">
      <c r="A182" s="31"/>
      <c r="B182" s="403" t="s">
        <v>1212</v>
      </c>
      <c r="C182" s="237" t="s">
        <v>562</v>
      </c>
      <c r="D182" s="246"/>
      <c r="E182" s="246"/>
      <c r="F182" s="323"/>
      <c r="G182" s="323"/>
      <c r="H182" s="323"/>
      <c r="I182" s="323"/>
    </row>
    <row r="183" spans="1:9" ht="15.75" thickBot="1" x14ac:dyDescent="0.3">
      <c r="A183" s="31"/>
      <c r="B183" s="403"/>
      <c r="C183" s="236" t="s">
        <v>482</v>
      </c>
      <c r="D183" s="246"/>
      <c r="E183" s="246"/>
      <c r="F183" s="324"/>
      <c r="G183" s="324"/>
      <c r="H183" s="324"/>
      <c r="I183" s="324"/>
    </row>
    <row r="184" spans="1:9" x14ac:dyDescent="0.25">
      <c r="A184" s="31"/>
      <c r="B184" s="406" t="s">
        <v>1213</v>
      </c>
      <c r="C184" s="241" t="s">
        <v>449</v>
      </c>
      <c r="D184" s="246"/>
      <c r="E184" s="246"/>
      <c r="F184" s="320"/>
      <c r="G184" s="320"/>
      <c r="H184" s="320"/>
      <c r="I184" s="320"/>
    </row>
    <row r="185" spans="1:9" x14ac:dyDescent="0.25">
      <c r="A185" s="31"/>
      <c r="B185" s="406"/>
      <c r="C185" s="223" t="s">
        <v>1214</v>
      </c>
      <c r="D185" s="246"/>
      <c r="E185" s="246"/>
      <c r="F185" s="321"/>
      <c r="G185" s="321"/>
      <c r="H185" s="321"/>
      <c r="I185" s="321"/>
    </row>
    <row r="186" spans="1:9" ht="15.75" thickBot="1" x14ac:dyDescent="0.3">
      <c r="A186" s="31"/>
      <c r="B186" s="406"/>
      <c r="C186" s="236" t="s">
        <v>451</v>
      </c>
      <c r="D186" s="246"/>
      <c r="E186" s="246"/>
      <c r="F186" s="322"/>
      <c r="G186" s="322"/>
      <c r="H186" s="322"/>
      <c r="I186" s="322"/>
    </row>
    <row r="187" spans="1:9" x14ac:dyDescent="0.25">
      <c r="A187" s="31"/>
      <c r="B187" s="336" t="s">
        <v>1215</v>
      </c>
      <c r="C187" s="241" t="s">
        <v>449</v>
      </c>
      <c r="D187" s="246"/>
      <c r="E187" s="246"/>
      <c r="F187" s="320"/>
      <c r="G187" s="320"/>
      <c r="H187" s="320"/>
      <c r="I187" s="320"/>
    </row>
    <row r="188" spans="1:9" x14ac:dyDescent="0.25">
      <c r="A188" s="31"/>
      <c r="B188" s="402"/>
      <c r="C188" s="223" t="s">
        <v>1214</v>
      </c>
      <c r="D188" s="246"/>
      <c r="E188" s="246"/>
      <c r="F188" s="321"/>
      <c r="G188" s="321"/>
      <c r="H188" s="321"/>
      <c r="I188" s="321"/>
    </row>
    <row r="189" spans="1:9" ht="15.75" thickBot="1" x14ac:dyDescent="0.3">
      <c r="A189" s="31"/>
      <c r="B189" s="337"/>
      <c r="C189" s="236" t="s">
        <v>451</v>
      </c>
      <c r="D189" s="246"/>
      <c r="E189" s="246"/>
      <c r="F189" s="322"/>
      <c r="G189" s="322"/>
      <c r="H189" s="322"/>
      <c r="I189" s="322"/>
    </row>
    <row r="190" spans="1:9" x14ac:dyDescent="0.25">
      <c r="A190" s="31"/>
      <c r="B190" s="336" t="s">
        <v>1216</v>
      </c>
      <c r="C190" s="241" t="s">
        <v>449</v>
      </c>
      <c r="D190" s="246"/>
      <c r="E190" s="246"/>
      <c r="F190" s="320"/>
      <c r="G190" s="320"/>
      <c r="H190" s="320"/>
      <c r="I190" s="320"/>
    </row>
    <row r="191" spans="1:9" x14ac:dyDescent="0.25">
      <c r="A191" s="31"/>
      <c r="B191" s="402"/>
      <c r="C191" s="223" t="s">
        <v>1214</v>
      </c>
      <c r="D191" s="246"/>
      <c r="E191" s="246"/>
      <c r="F191" s="321"/>
      <c r="G191" s="321"/>
      <c r="H191" s="321"/>
      <c r="I191" s="321"/>
    </row>
    <row r="192" spans="1:9" ht="15.75" thickBot="1" x14ac:dyDescent="0.3">
      <c r="A192" s="31"/>
      <c r="B192" s="337"/>
      <c r="C192" s="236" t="s">
        <v>451</v>
      </c>
      <c r="D192" s="246"/>
      <c r="E192" s="246"/>
      <c r="F192" s="322"/>
      <c r="G192" s="322"/>
      <c r="H192" s="322"/>
      <c r="I192" s="322"/>
    </row>
    <row r="193" spans="1:9" ht="45" x14ac:dyDescent="0.25">
      <c r="A193" s="352">
        <v>12</v>
      </c>
      <c r="B193" s="134" t="s">
        <v>436</v>
      </c>
      <c r="C193" s="347" t="s">
        <v>445</v>
      </c>
      <c r="D193" s="135" t="s">
        <v>437</v>
      </c>
      <c r="E193" s="135" t="s">
        <v>438</v>
      </c>
      <c r="F193" s="329" t="s">
        <v>439</v>
      </c>
      <c r="G193" s="329" t="s">
        <v>440</v>
      </c>
      <c r="H193" s="329" t="s">
        <v>441</v>
      </c>
      <c r="I193" s="326" t="s">
        <v>442</v>
      </c>
    </row>
    <row r="194" spans="1:9" ht="47.25" x14ac:dyDescent="0.25">
      <c r="A194" s="353"/>
      <c r="B194" s="232" t="s">
        <v>44</v>
      </c>
      <c r="C194" s="348"/>
      <c r="D194" s="137">
        <f>ВСОКО!D18</f>
        <v>0</v>
      </c>
      <c r="E194" s="212"/>
      <c r="F194" s="330"/>
      <c r="G194" s="330"/>
      <c r="H194" s="330"/>
      <c r="I194" s="327"/>
    </row>
    <row r="195" spans="1:9" ht="15.75" thickBot="1" x14ac:dyDescent="0.3">
      <c r="A195" s="354"/>
      <c r="B195" s="138" t="s">
        <v>444</v>
      </c>
      <c r="C195" s="349"/>
      <c r="D195" s="139" t="s">
        <v>446</v>
      </c>
      <c r="E195" s="139" t="s">
        <v>447</v>
      </c>
      <c r="F195" s="331"/>
      <c r="G195" s="331"/>
      <c r="H195" s="331"/>
      <c r="I195" s="328"/>
    </row>
    <row r="196" spans="1:9" x14ac:dyDescent="0.25">
      <c r="A196" s="31"/>
      <c r="B196" s="407" t="s">
        <v>1217</v>
      </c>
      <c r="C196" s="160" t="s">
        <v>1218</v>
      </c>
      <c r="D196" s="246"/>
      <c r="E196" s="246"/>
      <c r="F196" s="320"/>
      <c r="G196" s="320"/>
      <c r="H196" s="320"/>
      <c r="I196" s="320"/>
    </row>
    <row r="197" spans="1:9" x14ac:dyDescent="0.25">
      <c r="A197" s="31"/>
      <c r="B197" s="399"/>
      <c r="C197" s="218" t="s">
        <v>1219</v>
      </c>
      <c r="D197" s="246"/>
      <c r="E197" s="246"/>
      <c r="F197" s="321"/>
      <c r="G197" s="321"/>
      <c r="H197" s="321"/>
      <c r="I197" s="321"/>
    </row>
    <row r="198" spans="1:9" ht="30.75" thickBot="1" x14ac:dyDescent="0.3">
      <c r="A198" s="31"/>
      <c r="B198" s="400"/>
      <c r="C198" s="238" t="s">
        <v>1220</v>
      </c>
      <c r="D198" s="246"/>
      <c r="E198" s="246"/>
      <c r="F198" s="322"/>
      <c r="G198" s="322"/>
      <c r="H198" s="322"/>
      <c r="I198" s="322"/>
    </row>
    <row r="199" spans="1:9" x14ac:dyDescent="0.25">
      <c r="A199" s="31"/>
      <c r="B199" s="336" t="s">
        <v>1221</v>
      </c>
      <c r="C199" s="237" t="s">
        <v>449</v>
      </c>
      <c r="D199" s="246"/>
      <c r="E199" s="246"/>
      <c r="F199" s="320"/>
      <c r="G199" s="320"/>
      <c r="H199" s="320"/>
      <c r="I199" s="320"/>
    </row>
    <row r="200" spans="1:9" x14ac:dyDescent="0.25">
      <c r="A200" s="31"/>
      <c r="B200" s="408"/>
      <c r="C200" s="223" t="s">
        <v>534</v>
      </c>
      <c r="D200" s="246"/>
      <c r="E200" s="246"/>
      <c r="F200" s="321"/>
      <c r="G200" s="321"/>
      <c r="H200" s="321"/>
      <c r="I200" s="321"/>
    </row>
    <row r="201" spans="1:9" ht="15.75" thickBot="1" x14ac:dyDescent="0.3">
      <c r="B201" s="409"/>
      <c r="C201" s="234" t="s">
        <v>451</v>
      </c>
      <c r="D201" s="201"/>
      <c r="E201" s="201"/>
      <c r="F201" s="322"/>
      <c r="G201" s="322"/>
      <c r="H201" s="322"/>
      <c r="I201" s="322"/>
    </row>
    <row r="202" spans="1:9" x14ac:dyDescent="0.25">
      <c r="B202" s="398" t="s">
        <v>1222</v>
      </c>
      <c r="C202" s="233" t="s">
        <v>449</v>
      </c>
      <c r="D202" s="201"/>
      <c r="E202" s="201"/>
      <c r="F202" s="320"/>
      <c r="G202" s="320"/>
      <c r="H202" s="320"/>
      <c r="I202" s="320"/>
    </row>
    <row r="203" spans="1:9" x14ac:dyDescent="0.25">
      <c r="B203" s="399"/>
      <c r="C203" s="218" t="s">
        <v>1208</v>
      </c>
      <c r="D203" s="201"/>
      <c r="E203" s="201"/>
      <c r="F203" s="321"/>
      <c r="G203" s="321"/>
      <c r="H203" s="321"/>
      <c r="I203" s="321"/>
    </row>
    <row r="204" spans="1:9" ht="15.75" thickBot="1" x14ac:dyDescent="0.3">
      <c r="B204" s="400"/>
      <c r="C204" s="234" t="s">
        <v>1209</v>
      </c>
      <c r="D204" s="201"/>
      <c r="E204" s="201"/>
      <c r="F204" s="322"/>
      <c r="G204" s="322"/>
      <c r="H204" s="322"/>
      <c r="I204" s="322"/>
    </row>
    <row r="205" spans="1:9" x14ac:dyDescent="0.25">
      <c r="B205" s="336" t="s">
        <v>1223</v>
      </c>
      <c r="C205" s="160" t="s">
        <v>1224</v>
      </c>
      <c r="D205" s="201"/>
      <c r="E205" s="201"/>
      <c r="F205" s="325"/>
      <c r="G205" s="325"/>
      <c r="H205" s="325"/>
      <c r="I205" s="325"/>
    </row>
    <row r="206" spans="1:9" ht="30.75" thickBot="1" x14ac:dyDescent="0.3">
      <c r="B206" s="337"/>
      <c r="C206" s="238" t="s">
        <v>1225</v>
      </c>
      <c r="D206" s="201"/>
      <c r="E206" s="201"/>
      <c r="F206" s="322"/>
      <c r="G206" s="322"/>
      <c r="H206" s="322"/>
      <c r="I206" s="322"/>
    </row>
    <row r="207" spans="1:9" ht="45" x14ac:dyDescent="0.25">
      <c r="A207" s="352">
        <v>13</v>
      </c>
      <c r="B207" s="134" t="s">
        <v>436</v>
      </c>
      <c r="C207" s="347" t="s">
        <v>445</v>
      </c>
      <c r="D207" s="135" t="s">
        <v>437</v>
      </c>
      <c r="E207" s="135" t="s">
        <v>438</v>
      </c>
      <c r="F207" s="329" t="s">
        <v>439</v>
      </c>
      <c r="G207" s="329" t="s">
        <v>440</v>
      </c>
      <c r="H207" s="329" t="s">
        <v>441</v>
      </c>
      <c r="I207" s="326" t="s">
        <v>442</v>
      </c>
    </row>
    <row r="208" spans="1:9" ht="31.5" x14ac:dyDescent="0.25">
      <c r="A208" s="353"/>
      <c r="B208" s="232" t="s">
        <v>1226</v>
      </c>
      <c r="C208" s="348"/>
      <c r="D208" s="137">
        <f>ВСОКО!D20</f>
        <v>0</v>
      </c>
      <c r="E208" s="212"/>
      <c r="F208" s="330"/>
      <c r="G208" s="330"/>
      <c r="H208" s="330"/>
      <c r="I208" s="327"/>
    </row>
    <row r="209" spans="1:9" ht="15.75" thickBot="1" x14ac:dyDescent="0.3">
      <c r="A209" s="354"/>
      <c r="B209" s="138" t="s">
        <v>444</v>
      </c>
      <c r="C209" s="349"/>
      <c r="D209" s="139" t="s">
        <v>446</v>
      </c>
      <c r="E209" s="139" t="s">
        <v>447</v>
      </c>
      <c r="F209" s="331"/>
      <c r="G209" s="331"/>
      <c r="H209" s="331"/>
      <c r="I209" s="328"/>
    </row>
    <row r="210" spans="1:9" x14ac:dyDescent="0.25">
      <c r="B210" s="407" t="s">
        <v>1227</v>
      </c>
      <c r="C210" s="160" t="s">
        <v>1218</v>
      </c>
      <c r="D210" s="201"/>
      <c r="E210" s="201"/>
      <c r="F210" s="320"/>
      <c r="G210" s="320"/>
      <c r="H210" s="320"/>
      <c r="I210" s="320"/>
    </row>
    <row r="211" spans="1:9" x14ac:dyDescent="0.25">
      <c r="B211" s="399"/>
      <c r="C211" s="218" t="s">
        <v>1219</v>
      </c>
      <c r="D211" s="201"/>
      <c r="E211" s="201"/>
      <c r="F211" s="321"/>
      <c r="G211" s="321"/>
      <c r="H211" s="321"/>
      <c r="I211" s="321"/>
    </row>
    <row r="212" spans="1:9" ht="30.75" thickBot="1" x14ac:dyDescent="0.3">
      <c r="B212" s="400"/>
      <c r="C212" s="238" t="s">
        <v>1220</v>
      </c>
      <c r="D212" s="201"/>
      <c r="E212" s="201"/>
      <c r="F212" s="322"/>
      <c r="G212" s="322"/>
      <c r="H212" s="322"/>
      <c r="I212" s="322"/>
    </row>
    <row r="213" spans="1:9" x14ac:dyDescent="0.25">
      <c r="B213" s="336" t="s">
        <v>1228</v>
      </c>
      <c r="C213" s="237" t="s">
        <v>449</v>
      </c>
      <c r="D213" s="201"/>
      <c r="E213" s="201"/>
      <c r="F213" s="320"/>
      <c r="G213" s="320"/>
      <c r="H213" s="320"/>
      <c r="I213" s="320"/>
    </row>
    <row r="214" spans="1:9" x14ac:dyDescent="0.25">
      <c r="B214" s="402"/>
      <c r="C214" s="223" t="s">
        <v>534</v>
      </c>
      <c r="D214" s="201"/>
      <c r="E214" s="201"/>
      <c r="F214" s="321"/>
      <c r="G214" s="321"/>
      <c r="H214" s="321"/>
      <c r="I214" s="321"/>
    </row>
    <row r="215" spans="1:9" ht="15.75" thickBot="1" x14ac:dyDescent="0.3">
      <c r="B215" s="337"/>
      <c r="C215" s="234" t="s">
        <v>451</v>
      </c>
      <c r="D215" s="201"/>
      <c r="E215" s="201"/>
      <c r="F215" s="322"/>
      <c r="G215" s="322"/>
      <c r="H215" s="322"/>
      <c r="I215" s="322"/>
    </row>
    <row r="216" spans="1:9" x14ac:dyDescent="0.25">
      <c r="B216" s="410" t="s">
        <v>1229</v>
      </c>
      <c r="C216" s="233" t="s">
        <v>449</v>
      </c>
      <c r="D216" s="201"/>
      <c r="E216" s="201"/>
      <c r="F216" s="320"/>
      <c r="G216" s="320"/>
      <c r="H216" s="320"/>
      <c r="I216" s="320"/>
    </row>
    <row r="217" spans="1:9" x14ac:dyDescent="0.25">
      <c r="B217" s="360"/>
      <c r="C217" s="218" t="s">
        <v>1208</v>
      </c>
      <c r="D217" s="201"/>
      <c r="E217" s="201"/>
      <c r="F217" s="321"/>
      <c r="G217" s="321"/>
      <c r="H217" s="321"/>
      <c r="I217" s="321"/>
    </row>
    <row r="218" spans="1:9" ht="15.75" thickBot="1" x14ac:dyDescent="0.3">
      <c r="B218" s="411"/>
      <c r="C218" s="234" t="s">
        <v>1209</v>
      </c>
      <c r="D218" s="201"/>
      <c r="E218" s="201"/>
      <c r="F218" s="322"/>
      <c r="G218" s="322"/>
      <c r="H218" s="322"/>
      <c r="I218" s="322"/>
    </row>
    <row r="219" spans="1:9" x14ac:dyDescent="0.25">
      <c r="B219" s="398" t="s">
        <v>1230</v>
      </c>
      <c r="C219" s="160" t="s">
        <v>1224</v>
      </c>
      <c r="D219" s="201"/>
      <c r="E219" s="201"/>
      <c r="F219" s="320"/>
      <c r="G219" s="320"/>
      <c r="H219" s="320"/>
      <c r="I219" s="320"/>
    </row>
    <row r="220" spans="1:9" ht="30.75" thickBot="1" x14ac:dyDescent="0.3">
      <c r="B220" s="337"/>
      <c r="C220" s="238" t="s">
        <v>1225</v>
      </c>
      <c r="D220" s="201"/>
      <c r="E220" s="201"/>
      <c r="F220" s="322"/>
      <c r="G220" s="322"/>
      <c r="H220" s="322"/>
      <c r="I220" s="322"/>
    </row>
    <row r="221" spans="1:9" ht="45" x14ac:dyDescent="0.25">
      <c r="A221" s="352">
        <v>14</v>
      </c>
      <c r="B221" s="134" t="s">
        <v>436</v>
      </c>
      <c r="C221" s="347" t="s">
        <v>445</v>
      </c>
      <c r="D221" s="135" t="s">
        <v>437</v>
      </c>
      <c r="E221" s="135" t="s">
        <v>438</v>
      </c>
      <c r="F221" s="329" t="s">
        <v>439</v>
      </c>
      <c r="G221" s="329" t="s">
        <v>440</v>
      </c>
      <c r="H221" s="329" t="s">
        <v>441</v>
      </c>
      <c r="I221" s="326" t="s">
        <v>442</v>
      </c>
    </row>
    <row r="222" spans="1:9" ht="31.5" x14ac:dyDescent="0.25">
      <c r="A222" s="353"/>
      <c r="B222" s="232" t="s">
        <v>1231</v>
      </c>
      <c r="C222" s="348"/>
      <c r="D222" s="137">
        <f>'Образовательные интересы'!D5</f>
        <v>0</v>
      </c>
      <c r="E222" s="212"/>
      <c r="F222" s="330"/>
      <c r="G222" s="330"/>
      <c r="H222" s="330"/>
      <c r="I222" s="327"/>
    </row>
    <row r="223" spans="1:9" ht="15.75" thickBot="1" x14ac:dyDescent="0.3">
      <c r="A223" s="354"/>
      <c r="B223" s="138" t="s">
        <v>444</v>
      </c>
      <c r="C223" s="349"/>
      <c r="D223" s="139" t="s">
        <v>446</v>
      </c>
      <c r="E223" s="139" t="s">
        <v>447</v>
      </c>
      <c r="F223" s="331"/>
      <c r="G223" s="331"/>
      <c r="H223" s="331"/>
      <c r="I223" s="328"/>
    </row>
    <row r="224" spans="1:9" x14ac:dyDescent="0.25">
      <c r="B224" s="407" t="s">
        <v>1232</v>
      </c>
      <c r="C224" s="233" t="s">
        <v>449</v>
      </c>
      <c r="D224" s="201"/>
      <c r="E224" s="201"/>
      <c r="F224" s="320"/>
      <c r="G224" s="320"/>
      <c r="H224" s="320"/>
      <c r="I224" s="320"/>
    </row>
    <row r="225" spans="1:9" x14ac:dyDescent="0.25">
      <c r="B225" s="412"/>
      <c r="C225" s="218" t="s">
        <v>1208</v>
      </c>
      <c r="D225" s="201"/>
      <c r="E225" s="201"/>
      <c r="F225" s="321"/>
      <c r="G225" s="321"/>
      <c r="H225" s="321"/>
      <c r="I225" s="321"/>
    </row>
    <row r="226" spans="1:9" ht="15.75" thickBot="1" x14ac:dyDescent="0.3">
      <c r="B226" s="413"/>
      <c r="C226" s="234" t="s">
        <v>451</v>
      </c>
      <c r="D226" s="201"/>
      <c r="E226" s="201"/>
      <c r="F226" s="322"/>
      <c r="G226" s="322"/>
      <c r="H226" s="322"/>
      <c r="I226" s="322"/>
    </row>
    <row r="227" spans="1:9" x14ac:dyDescent="0.25">
      <c r="B227" s="398" t="s">
        <v>1233</v>
      </c>
      <c r="C227" s="233" t="s">
        <v>449</v>
      </c>
      <c r="D227" s="201"/>
      <c r="E227" s="201"/>
      <c r="F227" s="320"/>
      <c r="G227" s="320"/>
      <c r="H227" s="320"/>
      <c r="I227" s="320"/>
    </row>
    <row r="228" spans="1:9" x14ac:dyDescent="0.25">
      <c r="B228" s="412"/>
      <c r="C228" s="218" t="s">
        <v>1208</v>
      </c>
      <c r="D228" s="201"/>
      <c r="E228" s="201"/>
      <c r="F228" s="321"/>
      <c r="G228" s="321"/>
      <c r="H228" s="321"/>
      <c r="I228" s="321"/>
    </row>
    <row r="229" spans="1:9" ht="15.75" thickBot="1" x14ac:dyDescent="0.3">
      <c r="B229" s="413"/>
      <c r="C229" s="234" t="s">
        <v>451</v>
      </c>
      <c r="D229" s="201"/>
      <c r="E229" s="201"/>
      <c r="F229" s="322"/>
      <c r="G229" s="322"/>
      <c r="H229" s="322"/>
      <c r="I229" s="322"/>
    </row>
    <row r="230" spans="1:9" x14ac:dyDescent="0.25">
      <c r="B230" s="398" t="s">
        <v>1234</v>
      </c>
      <c r="C230" s="233" t="s">
        <v>449</v>
      </c>
      <c r="D230" s="201"/>
      <c r="E230" s="201"/>
      <c r="F230" s="320"/>
      <c r="G230" s="320"/>
      <c r="H230" s="320"/>
      <c r="I230" s="320"/>
    </row>
    <row r="231" spans="1:9" x14ac:dyDescent="0.25">
      <c r="B231" s="412"/>
      <c r="C231" s="218" t="s">
        <v>1208</v>
      </c>
      <c r="D231" s="201"/>
      <c r="E231" s="201"/>
      <c r="F231" s="321"/>
      <c r="G231" s="321"/>
      <c r="H231" s="321"/>
      <c r="I231" s="321"/>
    </row>
    <row r="232" spans="1:9" ht="15.75" thickBot="1" x14ac:dyDescent="0.3">
      <c r="B232" s="413"/>
      <c r="C232" s="234" t="s">
        <v>451</v>
      </c>
      <c r="D232" s="201"/>
      <c r="E232" s="201"/>
      <c r="F232" s="322"/>
      <c r="G232" s="322"/>
      <c r="H232" s="322"/>
      <c r="I232" s="322"/>
    </row>
    <row r="233" spans="1:9" ht="45" x14ac:dyDescent="0.25">
      <c r="A233" s="352">
        <v>15</v>
      </c>
      <c r="B233" s="134" t="s">
        <v>436</v>
      </c>
      <c r="C233" s="347" t="s">
        <v>445</v>
      </c>
      <c r="D233" s="135" t="s">
        <v>437</v>
      </c>
      <c r="E233" s="135" t="s">
        <v>438</v>
      </c>
      <c r="F233" s="329" t="s">
        <v>439</v>
      </c>
      <c r="G233" s="329" t="s">
        <v>440</v>
      </c>
      <c r="H233" s="329" t="s">
        <v>441</v>
      </c>
      <c r="I233" s="326" t="s">
        <v>442</v>
      </c>
    </row>
    <row r="234" spans="1:9" ht="31.5" customHeight="1" x14ac:dyDescent="0.25">
      <c r="A234" s="353"/>
      <c r="B234" s="232" t="s">
        <v>63</v>
      </c>
      <c r="C234" s="348"/>
      <c r="D234" s="137">
        <f>'Образовательные интересы'!D9</f>
        <v>0</v>
      </c>
      <c r="E234" s="212"/>
      <c r="F234" s="330"/>
      <c r="G234" s="330"/>
      <c r="H234" s="330"/>
      <c r="I234" s="327"/>
    </row>
    <row r="235" spans="1:9" ht="15.75" thickBot="1" x14ac:dyDescent="0.3">
      <c r="A235" s="354"/>
      <c r="B235" s="138" t="s">
        <v>444</v>
      </c>
      <c r="C235" s="349"/>
      <c r="D235" s="139" t="s">
        <v>446</v>
      </c>
      <c r="E235" s="139" t="s">
        <v>447</v>
      </c>
      <c r="F235" s="331"/>
      <c r="G235" s="331"/>
      <c r="H235" s="331"/>
      <c r="I235" s="328"/>
    </row>
    <row r="236" spans="1:9" x14ac:dyDescent="0.25">
      <c r="B236" s="407" t="s">
        <v>1235</v>
      </c>
      <c r="C236" s="233" t="s">
        <v>449</v>
      </c>
      <c r="D236" s="201"/>
      <c r="E236" s="201"/>
      <c r="F236" s="320"/>
      <c r="G236" s="320"/>
      <c r="H236" s="320"/>
      <c r="I236" s="320"/>
    </row>
    <row r="237" spans="1:9" x14ac:dyDescent="0.25">
      <c r="B237" s="399"/>
      <c r="C237" s="218" t="s">
        <v>1208</v>
      </c>
      <c r="D237" s="201"/>
      <c r="E237" s="201"/>
      <c r="F237" s="321"/>
      <c r="G237" s="321"/>
      <c r="H237" s="321"/>
      <c r="I237" s="321"/>
    </row>
    <row r="238" spans="1:9" ht="15.75" thickBot="1" x14ac:dyDescent="0.3">
      <c r="B238" s="400"/>
      <c r="C238" s="234" t="s">
        <v>451</v>
      </c>
      <c r="D238" s="201"/>
      <c r="E238" s="201"/>
      <c r="F238" s="322"/>
      <c r="G238" s="322"/>
      <c r="H238" s="322"/>
      <c r="I238" s="322"/>
    </row>
    <row r="239" spans="1:9" x14ac:dyDescent="0.25">
      <c r="B239" s="398" t="s">
        <v>1236</v>
      </c>
      <c r="C239" s="233" t="s">
        <v>449</v>
      </c>
      <c r="D239" s="201"/>
      <c r="E239" s="201"/>
      <c r="F239" s="320"/>
      <c r="G239" s="320"/>
      <c r="H239" s="320"/>
      <c r="I239" s="320"/>
    </row>
    <row r="240" spans="1:9" x14ac:dyDescent="0.25">
      <c r="B240" s="399"/>
      <c r="C240" s="218" t="s">
        <v>1208</v>
      </c>
      <c r="D240" s="201"/>
      <c r="E240" s="201"/>
      <c r="F240" s="321"/>
      <c r="G240" s="321"/>
      <c r="H240" s="321"/>
      <c r="I240" s="321"/>
    </row>
    <row r="241" spans="1:9" ht="15.75" thickBot="1" x14ac:dyDescent="0.3">
      <c r="B241" s="400"/>
      <c r="C241" s="234" t="s">
        <v>451</v>
      </c>
      <c r="D241" s="201"/>
      <c r="E241" s="201"/>
      <c r="F241" s="322"/>
      <c r="G241" s="322"/>
      <c r="H241" s="322"/>
      <c r="I241" s="322"/>
    </row>
    <row r="242" spans="1:9" x14ac:dyDescent="0.25">
      <c r="B242" s="398" t="s">
        <v>1237</v>
      </c>
      <c r="C242" s="233" t="s">
        <v>449</v>
      </c>
      <c r="D242" s="201"/>
      <c r="E242" s="201"/>
      <c r="F242" s="320"/>
      <c r="G242" s="320"/>
      <c r="H242" s="320"/>
      <c r="I242" s="320"/>
    </row>
    <row r="243" spans="1:9" x14ac:dyDescent="0.25">
      <c r="B243" s="399"/>
      <c r="C243" s="218" t="s">
        <v>534</v>
      </c>
      <c r="D243" s="201"/>
      <c r="E243" s="201"/>
      <c r="F243" s="321"/>
      <c r="G243" s="321"/>
      <c r="H243" s="321"/>
      <c r="I243" s="321"/>
    </row>
    <row r="244" spans="1:9" ht="15.75" thickBot="1" x14ac:dyDescent="0.3">
      <c r="B244" s="400"/>
      <c r="C244" s="234" t="s">
        <v>451</v>
      </c>
      <c r="D244" s="201"/>
      <c r="E244" s="201"/>
      <c r="F244" s="322"/>
      <c r="G244" s="322"/>
      <c r="H244" s="322"/>
      <c r="I244" s="322"/>
    </row>
    <row r="245" spans="1:9" ht="45" x14ac:dyDescent="0.25">
      <c r="A245" s="352">
        <v>16</v>
      </c>
      <c r="B245" s="134" t="s">
        <v>436</v>
      </c>
      <c r="C245" s="347" t="s">
        <v>445</v>
      </c>
      <c r="D245" s="135" t="s">
        <v>437</v>
      </c>
      <c r="E245" s="135" t="s">
        <v>438</v>
      </c>
      <c r="F245" s="329" t="s">
        <v>439</v>
      </c>
      <c r="G245" s="329" t="s">
        <v>440</v>
      </c>
      <c r="H245" s="329" t="s">
        <v>441</v>
      </c>
      <c r="I245" s="326" t="s">
        <v>442</v>
      </c>
    </row>
    <row r="246" spans="1:9" ht="31.5" x14ac:dyDescent="0.25">
      <c r="A246" s="353"/>
      <c r="B246" s="232" t="s">
        <v>64</v>
      </c>
      <c r="C246" s="348"/>
      <c r="D246" s="137">
        <f>'Образовательные интересы'!D13</f>
        <v>0</v>
      </c>
      <c r="E246" s="212"/>
      <c r="F246" s="330"/>
      <c r="G246" s="330"/>
      <c r="H246" s="330"/>
      <c r="I246" s="327"/>
    </row>
    <row r="247" spans="1:9" ht="15.75" thickBot="1" x14ac:dyDescent="0.3">
      <c r="A247" s="354"/>
      <c r="B247" s="138" t="s">
        <v>444</v>
      </c>
      <c r="C247" s="349"/>
      <c r="D247" s="139" t="s">
        <v>446</v>
      </c>
      <c r="E247" s="139" t="s">
        <v>447</v>
      </c>
      <c r="F247" s="331"/>
      <c r="G247" s="331"/>
      <c r="H247" s="331"/>
      <c r="I247" s="328"/>
    </row>
    <row r="248" spans="1:9" x14ac:dyDescent="0.25">
      <c r="B248" s="407" t="s">
        <v>1235</v>
      </c>
      <c r="C248" s="233" t="s">
        <v>449</v>
      </c>
      <c r="D248" s="201"/>
      <c r="E248" s="201"/>
      <c r="F248" s="320"/>
      <c r="G248" s="320"/>
      <c r="H248" s="320"/>
      <c r="I248" s="320"/>
    </row>
    <row r="249" spans="1:9" x14ac:dyDescent="0.25">
      <c r="B249" s="399"/>
      <c r="C249" s="218" t="s">
        <v>1208</v>
      </c>
      <c r="D249" s="201"/>
      <c r="E249" s="201"/>
      <c r="F249" s="321"/>
      <c r="G249" s="321"/>
      <c r="H249" s="321"/>
      <c r="I249" s="321"/>
    </row>
    <row r="250" spans="1:9" ht="15.75" thickBot="1" x14ac:dyDescent="0.3">
      <c r="B250" s="400"/>
      <c r="C250" s="234" t="s">
        <v>451</v>
      </c>
      <c r="D250" s="201"/>
      <c r="E250" s="201"/>
      <c r="F250" s="322"/>
      <c r="G250" s="322"/>
      <c r="H250" s="322"/>
      <c r="I250" s="322"/>
    </row>
    <row r="251" spans="1:9" x14ac:dyDescent="0.25">
      <c r="B251" s="398" t="s">
        <v>1236</v>
      </c>
      <c r="C251" s="233" t="s">
        <v>449</v>
      </c>
      <c r="D251" s="201"/>
      <c r="E251" s="201"/>
      <c r="F251" s="320"/>
      <c r="G251" s="320"/>
      <c r="H251" s="320"/>
      <c r="I251" s="320"/>
    </row>
    <row r="252" spans="1:9" x14ac:dyDescent="0.25">
      <c r="B252" s="399"/>
      <c r="C252" s="218" t="s">
        <v>1208</v>
      </c>
      <c r="D252" s="201"/>
      <c r="E252" s="201"/>
      <c r="F252" s="321"/>
      <c r="G252" s="321"/>
      <c r="H252" s="321"/>
      <c r="I252" s="321"/>
    </row>
    <row r="253" spans="1:9" ht="15.75" thickBot="1" x14ac:dyDescent="0.3">
      <c r="B253" s="400"/>
      <c r="C253" s="234" t="s">
        <v>451</v>
      </c>
      <c r="D253" s="201"/>
      <c r="E253" s="201"/>
      <c r="F253" s="322"/>
      <c r="G253" s="322"/>
      <c r="H253" s="322"/>
      <c r="I253" s="322"/>
    </row>
    <row r="254" spans="1:9" x14ac:dyDescent="0.25">
      <c r="B254" s="398" t="s">
        <v>1237</v>
      </c>
      <c r="C254" s="233" t="s">
        <v>449</v>
      </c>
      <c r="D254" s="201"/>
      <c r="E254" s="201"/>
      <c r="F254" s="320"/>
      <c r="G254" s="320"/>
      <c r="H254" s="320"/>
      <c r="I254" s="320"/>
    </row>
    <row r="255" spans="1:9" x14ac:dyDescent="0.25">
      <c r="B255" s="399"/>
      <c r="C255" s="218" t="s">
        <v>534</v>
      </c>
      <c r="D255" s="201"/>
      <c r="E255" s="201"/>
      <c r="F255" s="321"/>
      <c r="G255" s="321"/>
      <c r="H255" s="321"/>
      <c r="I255" s="321"/>
    </row>
    <row r="256" spans="1:9" ht="15.75" thickBot="1" x14ac:dyDescent="0.3">
      <c r="B256" s="400"/>
      <c r="C256" s="234" t="s">
        <v>451</v>
      </c>
      <c r="D256" s="201"/>
      <c r="E256" s="201"/>
      <c r="F256" s="322"/>
      <c r="G256" s="322"/>
      <c r="H256" s="322"/>
      <c r="I256" s="322"/>
    </row>
    <row r="257" spans="1:9" ht="45" x14ac:dyDescent="0.25">
      <c r="A257" s="352">
        <v>17</v>
      </c>
      <c r="B257" s="134" t="s">
        <v>436</v>
      </c>
      <c r="C257" s="347" t="s">
        <v>445</v>
      </c>
      <c r="D257" s="135" t="s">
        <v>437</v>
      </c>
      <c r="E257" s="135" t="s">
        <v>438</v>
      </c>
      <c r="F257" s="329" t="s">
        <v>439</v>
      </c>
      <c r="G257" s="329" t="s">
        <v>440</v>
      </c>
      <c r="H257" s="329" t="s">
        <v>441</v>
      </c>
      <c r="I257" s="326" t="s">
        <v>442</v>
      </c>
    </row>
    <row r="258" spans="1:9" ht="63" x14ac:dyDescent="0.25">
      <c r="A258" s="353"/>
      <c r="B258" s="232" t="s">
        <v>1238</v>
      </c>
      <c r="C258" s="348"/>
      <c r="D258" s="137">
        <f>'Образовательные интересы'!D17</f>
        <v>0</v>
      </c>
      <c r="E258" s="212"/>
      <c r="F258" s="330"/>
      <c r="G258" s="330"/>
      <c r="H258" s="330"/>
      <c r="I258" s="327"/>
    </row>
    <row r="259" spans="1:9" ht="15.75" thickBot="1" x14ac:dyDescent="0.3">
      <c r="A259" s="354"/>
      <c r="B259" s="138" t="s">
        <v>444</v>
      </c>
      <c r="C259" s="349"/>
      <c r="D259" s="139" t="s">
        <v>446</v>
      </c>
      <c r="E259" s="139" t="s">
        <v>447</v>
      </c>
      <c r="F259" s="331"/>
      <c r="G259" s="331"/>
      <c r="H259" s="331"/>
      <c r="I259" s="328"/>
    </row>
    <row r="260" spans="1:9" ht="45" x14ac:dyDescent="0.25">
      <c r="B260" s="407" t="s">
        <v>1239</v>
      </c>
      <c r="C260" s="237" t="s">
        <v>1240</v>
      </c>
      <c r="D260" s="201"/>
      <c r="E260" s="201"/>
      <c r="F260" s="203"/>
      <c r="G260" s="203"/>
      <c r="H260" s="203"/>
      <c r="I260" s="203"/>
    </row>
    <row r="261" spans="1:9" ht="45" x14ac:dyDescent="0.25">
      <c r="B261" s="399"/>
      <c r="C261" s="223" t="s">
        <v>1241</v>
      </c>
      <c r="D261" s="201"/>
      <c r="E261" s="201"/>
      <c r="F261" s="203"/>
      <c r="G261" s="203"/>
      <c r="H261" s="203"/>
      <c r="I261" s="203"/>
    </row>
    <row r="262" spans="1:9" ht="45.75" thickBot="1" x14ac:dyDescent="0.3">
      <c r="B262" s="400"/>
      <c r="C262" s="236" t="s">
        <v>1242</v>
      </c>
      <c r="D262" s="201"/>
      <c r="E262" s="201"/>
      <c r="F262" s="203"/>
      <c r="G262" s="203"/>
      <c r="H262" s="203"/>
      <c r="I262" s="203"/>
    </row>
    <row r="263" spans="1:9" ht="45" x14ac:dyDescent="0.25">
      <c r="A263" s="352">
        <v>18</v>
      </c>
      <c r="B263" s="134" t="s">
        <v>436</v>
      </c>
      <c r="C263" s="347" t="s">
        <v>445</v>
      </c>
      <c r="D263" s="135" t="s">
        <v>437</v>
      </c>
      <c r="E263" s="135" t="s">
        <v>438</v>
      </c>
      <c r="F263" s="329" t="s">
        <v>439</v>
      </c>
      <c r="G263" s="329" t="s">
        <v>440</v>
      </c>
      <c r="H263" s="329" t="s">
        <v>441</v>
      </c>
      <c r="I263" s="326" t="s">
        <v>442</v>
      </c>
    </row>
    <row r="264" spans="1:9" ht="47.25" x14ac:dyDescent="0.25">
      <c r="A264" s="353"/>
      <c r="B264" s="232" t="s">
        <v>1243</v>
      </c>
      <c r="C264" s="348"/>
      <c r="D264" s="137">
        <f>'Инклюзивное образование'!D5</f>
        <v>0</v>
      </c>
      <c r="E264" s="212"/>
      <c r="F264" s="330"/>
      <c r="G264" s="330"/>
      <c r="H264" s="330"/>
      <c r="I264" s="327"/>
    </row>
    <row r="265" spans="1:9" ht="15.75" thickBot="1" x14ac:dyDescent="0.3">
      <c r="A265" s="354"/>
      <c r="B265" s="138" t="s">
        <v>444</v>
      </c>
      <c r="C265" s="349"/>
      <c r="D265" s="139" t="s">
        <v>446</v>
      </c>
      <c r="E265" s="139" t="s">
        <v>447</v>
      </c>
      <c r="F265" s="331"/>
      <c r="G265" s="331"/>
      <c r="H265" s="331"/>
      <c r="I265" s="328"/>
    </row>
    <row r="266" spans="1:9" x14ac:dyDescent="0.25">
      <c r="B266" s="401" t="s">
        <v>1244</v>
      </c>
      <c r="C266" s="233" t="s">
        <v>449</v>
      </c>
      <c r="D266" s="201"/>
      <c r="E266" s="201"/>
      <c r="F266" s="320"/>
      <c r="G266" s="320"/>
      <c r="H266" s="320"/>
      <c r="I266" s="320"/>
    </row>
    <row r="267" spans="1:9" x14ac:dyDescent="0.25">
      <c r="B267" s="402"/>
      <c r="C267" s="218" t="s">
        <v>1208</v>
      </c>
      <c r="D267" s="201"/>
      <c r="E267" s="201"/>
      <c r="F267" s="321"/>
      <c r="G267" s="321"/>
      <c r="H267" s="321"/>
      <c r="I267" s="321"/>
    </row>
    <row r="268" spans="1:9" ht="15.75" thickBot="1" x14ac:dyDescent="0.3">
      <c r="B268" s="337"/>
      <c r="C268" s="234" t="s">
        <v>451</v>
      </c>
      <c r="D268" s="201"/>
      <c r="E268" s="201"/>
      <c r="F268" s="322"/>
      <c r="G268" s="322"/>
      <c r="H268" s="322"/>
      <c r="I268" s="322"/>
    </row>
    <row r="269" spans="1:9" x14ac:dyDescent="0.25">
      <c r="B269" s="398" t="s">
        <v>1245</v>
      </c>
      <c r="C269" s="233" t="s">
        <v>1246</v>
      </c>
      <c r="D269" s="201"/>
      <c r="E269" s="201"/>
      <c r="F269" s="320"/>
      <c r="G269" s="320"/>
      <c r="H269" s="320"/>
      <c r="I269" s="320"/>
    </row>
    <row r="270" spans="1:9" x14ac:dyDescent="0.25">
      <c r="B270" s="399"/>
      <c r="C270" s="218" t="s">
        <v>1247</v>
      </c>
      <c r="D270" s="201"/>
      <c r="E270" s="201"/>
      <c r="F270" s="321"/>
      <c r="G270" s="321"/>
      <c r="H270" s="321"/>
      <c r="I270" s="321"/>
    </row>
    <row r="271" spans="1:9" ht="15.75" thickBot="1" x14ac:dyDescent="0.3">
      <c r="B271" s="400"/>
      <c r="C271" s="234" t="s">
        <v>453</v>
      </c>
      <c r="D271" s="201"/>
      <c r="E271" s="201"/>
      <c r="F271" s="322"/>
      <c r="G271" s="322"/>
      <c r="H271" s="322"/>
      <c r="I271" s="322"/>
    </row>
    <row r="272" spans="1:9" x14ac:dyDescent="0.25">
      <c r="B272" s="398" t="s">
        <v>1248</v>
      </c>
      <c r="C272" s="233" t="s">
        <v>1246</v>
      </c>
      <c r="D272" s="201"/>
      <c r="E272" s="201"/>
      <c r="F272" s="320"/>
      <c r="G272" s="320"/>
      <c r="H272" s="320"/>
      <c r="I272" s="320"/>
    </row>
    <row r="273" spans="1:9" x14ac:dyDescent="0.25">
      <c r="B273" s="399"/>
      <c r="C273" s="218" t="s">
        <v>1247</v>
      </c>
      <c r="D273" s="201"/>
      <c r="E273" s="201"/>
      <c r="F273" s="321"/>
      <c r="G273" s="321"/>
      <c r="H273" s="321"/>
      <c r="I273" s="321"/>
    </row>
    <row r="274" spans="1:9" ht="15.75" thickBot="1" x14ac:dyDescent="0.3">
      <c r="B274" s="400"/>
      <c r="C274" s="234" t="s">
        <v>453</v>
      </c>
      <c r="D274" s="201"/>
      <c r="E274" s="201"/>
      <c r="F274" s="322"/>
      <c r="G274" s="322"/>
      <c r="H274" s="322"/>
      <c r="I274" s="322"/>
    </row>
    <row r="275" spans="1:9" ht="45" x14ac:dyDescent="0.25">
      <c r="A275" s="352">
        <v>19</v>
      </c>
      <c r="B275" s="134" t="s">
        <v>436</v>
      </c>
      <c r="C275" s="347" t="s">
        <v>445</v>
      </c>
      <c r="D275" s="135" t="s">
        <v>437</v>
      </c>
      <c r="E275" s="135" t="s">
        <v>438</v>
      </c>
      <c r="F275" s="329" t="s">
        <v>439</v>
      </c>
      <c r="G275" s="329" t="s">
        <v>440</v>
      </c>
      <c r="H275" s="329" t="s">
        <v>441</v>
      </c>
      <c r="I275" s="326" t="s">
        <v>442</v>
      </c>
    </row>
    <row r="276" spans="1:9" ht="31.5" x14ac:dyDescent="0.25">
      <c r="A276" s="353"/>
      <c r="B276" s="232" t="s">
        <v>81</v>
      </c>
      <c r="C276" s="348"/>
      <c r="D276" s="137">
        <f>'Инклюзивное образование'!D9</f>
        <v>0</v>
      </c>
      <c r="E276" s="212"/>
      <c r="F276" s="330"/>
      <c r="G276" s="330"/>
      <c r="H276" s="330"/>
      <c r="I276" s="327"/>
    </row>
    <row r="277" spans="1:9" ht="15.75" thickBot="1" x14ac:dyDescent="0.3">
      <c r="A277" s="354"/>
      <c r="B277" s="138" t="s">
        <v>444</v>
      </c>
      <c r="C277" s="349"/>
      <c r="D277" s="139" t="s">
        <v>446</v>
      </c>
      <c r="E277" s="139" t="s">
        <v>447</v>
      </c>
      <c r="F277" s="331"/>
      <c r="G277" s="331"/>
      <c r="H277" s="331"/>
      <c r="I277" s="328"/>
    </row>
    <row r="278" spans="1:9" x14ac:dyDescent="0.25">
      <c r="B278" s="407" t="s">
        <v>1249</v>
      </c>
      <c r="C278" s="233" t="s">
        <v>1250</v>
      </c>
      <c r="D278" s="201"/>
      <c r="E278" s="201"/>
      <c r="F278" s="320"/>
      <c r="G278" s="320"/>
      <c r="H278" s="320"/>
      <c r="I278" s="320"/>
    </row>
    <row r="279" spans="1:9" ht="30" x14ac:dyDescent="0.25">
      <c r="B279" s="399"/>
      <c r="C279" s="223" t="s">
        <v>1251</v>
      </c>
      <c r="D279" s="201"/>
      <c r="E279" s="201"/>
      <c r="F279" s="321"/>
      <c r="G279" s="321"/>
      <c r="H279" s="321"/>
      <c r="I279" s="321"/>
    </row>
    <row r="280" spans="1:9" ht="15.75" thickBot="1" x14ac:dyDescent="0.3">
      <c r="B280" s="400"/>
      <c r="C280" s="242" t="s">
        <v>1252</v>
      </c>
      <c r="D280" s="201"/>
      <c r="E280" s="201"/>
      <c r="F280" s="322"/>
      <c r="G280" s="322"/>
      <c r="H280" s="322"/>
      <c r="I280" s="322"/>
    </row>
    <row r="281" spans="1:9" x14ac:dyDescent="0.25">
      <c r="B281" s="336" t="s">
        <v>1253</v>
      </c>
      <c r="C281" s="233" t="s">
        <v>562</v>
      </c>
      <c r="D281" s="201"/>
      <c r="E281" s="201"/>
      <c r="F281" s="320"/>
      <c r="G281" s="320"/>
      <c r="H281" s="320"/>
      <c r="I281" s="320"/>
    </row>
    <row r="282" spans="1:9" ht="15.75" thickBot="1" x14ac:dyDescent="0.3">
      <c r="B282" s="337"/>
      <c r="C282" s="234" t="s">
        <v>564</v>
      </c>
      <c r="D282" s="201"/>
      <c r="E282" s="201"/>
      <c r="F282" s="322"/>
      <c r="G282" s="322"/>
      <c r="H282" s="322"/>
      <c r="I282" s="322"/>
    </row>
    <row r="283" spans="1:9" x14ac:dyDescent="0.25">
      <c r="B283" s="398" t="s">
        <v>1254</v>
      </c>
      <c r="C283" s="237" t="s">
        <v>1255</v>
      </c>
      <c r="D283" s="201"/>
      <c r="E283" s="201"/>
      <c r="F283" s="320"/>
      <c r="G283" s="320"/>
      <c r="H283" s="320"/>
      <c r="I283" s="320"/>
    </row>
    <row r="284" spans="1:9" ht="30" x14ac:dyDescent="0.25">
      <c r="B284" s="412"/>
      <c r="C284" s="223" t="s">
        <v>1256</v>
      </c>
      <c r="D284" s="201"/>
      <c r="E284" s="201"/>
      <c r="F284" s="321"/>
      <c r="G284" s="321"/>
      <c r="H284" s="321"/>
      <c r="I284" s="321"/>
    </row>
    <row r="285" spans="1:9" ht="30.75" thickBot="1" x14ac:dyDescent="0.3">
      <c r="B285" s="413"/>
      <c r="C285" s="236" t="s">
        <v>1257</v>
      </c>
      <c r="D285" s="201"/>
      <c r="E285" s="201"/>
      <c r="F285" s="322"/>
      <c r="G285" s="322"/>
      <c r="H285" s="322"/>
      <c r="I285" s="322"/>
    </row>
    <row r="286" spans="1:9" ht="45" x14ac:dyDescent="0.25">
      <c r="A286" s="352">
        <v>20</v>
      </c>
      <c r="B286" s="134" t="s">
        <v>436</v>
      </c>
      <c r="C286" s="347" t="s">
        <v>445</v>
      </c>
      <c r="D286" s="135" t="s">
        <v>437</v>
      </c>
      <c r="E286" s="135" t="s">
        <v>438</v>
      </c>
      <c r="F286" s="329" t="s">
        <v>439</v>
      </c>
      <c r="G286" s="329" t="s">
        <v>440</v>
      </c>
      <c r="H286" s="329" t="s">
        <v>441</v>
      </c>
      <c r="I286" s="326" t="s">
        <v>442</v>
      </c>
    </row>
    <row r="287" spans="1:9" ht="63" x14ac:dyDescent="0.25">
      <c r="A287" s="353"/>
      <c r="B287" s="232" t="s">
        <v>1258</v>
      </c>
      <c r="C287" s="348"/>
      <c r="D287" s="137">
        <f>'Инклюзивное образование'!D12</f>
        <v>0</v>
      </c>
      <c r="E287" s="212"/>
      <c r="F287" s="330"/>
      <c r="G287" s="330"/>
      <c r="H287" s="330"/>
      <c r="I287" s="327"/>
    </row>
    <row r="288" spans="1:9" ht="15.75" thickBot="1" x14ac:dyDescent="0.3">
      <c r="A288" s="354"/>
      <c r="B288" s="138" t="s">
        <v>444</v>
      </c>
      <c r="C288" s="349"/>
      <c r="D288" s="139" t="s">
        <v>446</v>
      </c>
      <c r="E288" s="139" t="s">
        <v>447</v>
      </c>
      <c r="F288" s="331"/>
      <c r="G288" s="331"/>
      <c r="H288" s="331"/>
      <c r="I288" s="328"/>
    </row>
    <row r="289" spans="1:9" x14ac:dyDescent="0.25">
      <c r="B289" s="407" t="s">
        <v>1259</v>
      </c>
      <c r="C289" s="233" t="s">
        <v>449</v>
      </c>
      <c r="D289" s="201"/>
      <c r="E289" s="201"/>
      <c r="F289" s="320"/>
      <c r="G289" s="320"/>
      <c r="H289" s="320"/>
      <c r="I289" s="320"/>
    </row>
    <row r="290" spans="1:9" x14ac:dyDescent="0.25">
      <c r="B290" s="412"/>
      <c r="C290" s="218" t="s">
        <v>1260</v>
      </c>
      <c r="D290" s="201"/>
      <c r="E290" s="201"/>
      <c r="F290" s="321"/>
      <c r="G290" s="321"/>
      <c r="H290" s="321"/>
      <c r="I290" s="321"/>
    </row>
    <row r="291" spans="1:9" ht="15.75" thickBot="1" x14ac:dyDescent="0.3">
      <c r="B291" s="413"/>
      <c r="C291" s="234" t="s">
        <v>451</v>
      </c>
      <c r="D291" s="201"/>
      <c r="E291" s="201"/>
      <c r="F291" s="322"/>
      <c r="G291" s="322"/>
      <c r="H291" s="322"/>
      <c r="I291" s="322"/>
    </row>
    <row r="292" spans="1:9" x14ac:dyDescent="0.25">
      <c r="B292" s="336" t="s">
        <v>1261</v>
      </c>
      <c r="C292" s="233" t="s">
        <v>449</v>
      </c>
      <c r="D292" s="201"/>
      <c r="E292" s="201"/>
      <c r="F292" s="320"/>
      <c r="G292" s="320"/>
      <c r="H292" s="320"/>
      <c r="I292" s="320"/>
    </row>
    <row r="293" spans="1:9" x14ac:dyDescent="0.25">
      <c r="B293" s="408"/>
      <c r="C293" s="218" t="s">
        <v>1260</v>
      </c>
      <c r="D293" s="201"/>
      <c r="E293" s="201"/>
      <c r="F293" s="321"/>
      <c r="G293" s="321"/>
      <c r="H293" s="321"/>
      <c r="I293" s="321"/>
    </row>
    <row r="294" spans="1:9" ht="15.75" thickBot="1" x14ac:dyDescent="0.3">
      <c r="B294" s="409"/>
      <c r="C294" s="234" t="s">
        <v>451</v>
      </c>
      <c r="D294" s="201"/>
      <c r="E294" s="201"/>
      <c r="F294" s="322"/>
      <c r="G294" s="322"/>
      <c r="H294" s="322"/>
      <c r="I294" s="322"/>
    </row>
    <row r="295" spans="1:9" ht="45" x14ac:dyDescent="0.25">
      <c r="A295" s="352">
        <v>21</v>
      </c>
      <c r="B295" s="134" t="s">
        <v>436</v>
      </c>
      <c r="C295" s="347" t="s">
        <v>445</v>
      </c>
      <c r="D295" s="135" t="s">
        <v>437</v>
      </c>
      <c r="E295" s="135" t="s">
        <v>438</v>
      </c>
      <c r="F295" s="329" t="s">
        <v>439</v>
      </c>
      <c r="G295" s="329" t="s">
        <v>440</v>
      </c>
      <c r="H295" s="329" t="s">
        <v>441</v>
      </c>
      <c r="I295" s="326" t="s">
        <v>442</v>
      </c>
    </row>
    <row r="296" spans="1:9" ht="63" x14ac:dyDescent="0.25">
      <c r="A296" s="353"/>
      <c r="B296" s="232" t="s">
        <v>90</v>
      </c>
      <c r="C296" s="348"/>
      <c r="D296" s="137">
        <f>'Инклюзивное образование'!D16</f>
        <v>0</v>
      </c>
      <c r="E296" s="212"/>
      <c r="F296" s="330"/>
      <c r="G296" s="330"/>
      <c r="H296" s="330"/>
      <c r="I296" s="327"/>
    </row>
    <row r="297" spans="1:9" ht="15.75" thickBot="1" x14ac:dyDescent="0.3">
      <c r="A297" s="354"/>
      <c r="B297" s="138" t="s">
        <v>444</v>
      </c>
      <c r="C297" s="349"/>
      <c r="D297" s="139" t="s">
        <v>446</v>
      </c>
      <c r="E297" s="139" t="s">
        <v>447</v>
      </c>
      <c r="F297" s="331"/>
      <c r="G297" s="331"/>
      <c r="H297" s="331"/>
      <c r="I297" s="328"/>
    </row>
    <row r="298" spans="1:9" x14ac:dyDescent="0.25">
      <c r="A298" s="251"/>
      <c r="B298" s="401" t="s">
        <v>1262</v>
      </c>
      <c r="C298" s="220" t="s">
        <v>449</v>
      </c>
      <c r="D298" s="200"/>
      <c r="E298" s="200"/>
      <c r="F298" s="320"/>
      <c r="G298" s="320"/>
      <c r="H298" s="320"/>
      <c r="I298" s="332"/>
    </row>
    <row r="299" spans="1:9" x14ac:dyDescent="0.25">
      <c r="A299" s="252"/>
      <c r="B299" s="408"/>
      <c r="C299" s="218" t="s">
        <v>1260</v>
      </c>
      <c r="D299" s="201"/>
      <c r="E299" s="201"/>
      <c r="F299" s="321"/>
      <c r="G299" s="321"/>
      <c r="H299" s="321"/>
      <c r="I299" s="334"/>
    </row>
    <row r="300" spans="1:9" x14ac:dyDescent="0.25">
      <c r="A300" s="252"/>
      <c r="B300" s="409"/>
      <c r="C300" s="234" t="s">
        <v>1209</v>
      </c>
      <c r="D300" s="201"/>
      <c r="E300" s="201"/>
      <c r="F300" s="321"/>
      <c r="G300" s="321"/>
      <c r="H300" s="321"/>
      <c r="I300" s="334"/>
    </row>
    <row r="301" spans="1:9" x14ac:dyDescent="0.25">
      <c r="A301" s="252"/>
      <c r="B301" s="398" t="s">
        <v>1263</v>
      </c>
      <c r="C301" s="233" t="s">
        <v>449</v>
      </c>
      <c r="D301" s="201"/>
      <c r="E301" s="201"/>
      <c r="F301" s="321"/>
      <c r="G301" s="321"/>
      <c r="H301" s="321"/>
      <c r="I301" s="334"/>
    </row>
    <row r="302" spans="1:9" x14ac:dyDescent="0.25">
      <c r="A302" s="252"/>
      <c r="B302" s="412"/>
      <c r="C302" s="218" t="s">
        <v>1260</v>
      </c>
      <c r="D302" s="201"/>
      <c r="E302" s="201"/>
      <c r="F302" s="321"/>
      <c r="G302" s="321"/>
      <c r="H302" s="321"/>
      <c r="I302" s="334"/>
    </row>
    <row r="303" spans="1:9" ht="15.75" thickBot="1" x14ac:dyDescent="0.3">
      <c r="A303" s="253"/>
      <c r="B303" s="417"/>
      <c r="C303" s="219" t="s">
        <v>1209</v>
      </c>
      <c r="D303" s="205"/>
      <c r="E303" s="205"/>
      <c r="F303" s="322"/>
      <c r="G303" s="322"/>
      <c r="H303" s="322"/>
      <c r="I303" s="333"/>
    </row>
    <row r="304" spans="1:9" x14ac:dyDescent="0.25">
      <c r="I304" s="248"/>
    </row>
  </sheetData>
  <sheetProtection algorithmName="SHA-512" hashValue="qTAly4lnZMqKyXaRT59mNaAwnxmV5BA30udU4a8OhloHcN0Afxc7uXeGH2q7EXDBTLFf+2XWkiZB5sLAdO9IRQ==" saltValue="e7cO0idjXbC5RsUgXp81og==" spinCount="100000" sheet="1" objects="1" scenarios="1"/>
  <mergeCells count="536">
    <mergeCell ref="K4:AF4"/>
    <mergeCell ref="A295:A297"/>
    <mergeCell ref="C295:C297"/>
    <mergeCell ref="F295:F297"/>
    <mergeCell ref="G295:G297"/>
    <mergeCell ref="H295:H297"/>
    <mergeCell ref="I295:I297"/>
    <mergeCell ref="B298:B300"/>
    <mergeCell ref="B301:B303"/>
    <mergeCell ref="B289:B291"/>
    <mergeCell ref="B292:B294"/>
    <mergeCell ref="F289:F291"/>
    <mergeCell ref="G289:G291"/>
    <mergeCell ref="H289:H291"/>
    <mergeCell ref="I289:I291"/>
    <mergeCell ref="F292:F294"/>
    <mergeCell ref="G292:G294"/>
    <mergeCell ref="H292:H294"/>
    <mergeCell ref="I292:I294"/>
    <mergeCell ref="A286:A288"/>
    <mergeCell ref="C286:C288"/>
    <mergeCell ref="F286:F288"/>
    <mergeCell ref="G286:G288"/>
    <mergeCell ref="H286:H288"/>
    <mergeCell ref="I286:I288"/>
    <mergeCell ref="B283:B285"/>
    <mergeCell ref="F283:F285"/>
    <mergeCell ref="G283:G285"/>
    <mergeCell ref="H283:H285"/>
    <mergeCell ref="I283:I285"/>
    <mergeCell ref="B272:B274"/>
    <mergeCell ref="A275:A277"/>
    <mergeCell ref="C275:C277"/>
    <mergeCell ref="F275:F277"/>
    <mergeCell ref="G275:G277"/>
    <mergeCell ref="H275:H277"/>
    <mergeCell ref="I275:I277"/>
    <mergeCell ref="B278:B280"/>
    <mergeCell ref="B281:B282"/>
    <mergeCell ref="F272:F274"/>
    <mergeCell ref="G272:G274"/>
    <mergeCell ref="H272:H274"/>
    <mergeCell ref="I272:I274"/>
    <mergeCell ref="F278:F280"/>
    <mergeCell ref="G278:G280"/>
    <mergeCell ref="H278:H280"/>
    <mergeCell ref="I278:I280"/>
    <mergeCell ref="F281:F282"/>
    <mergeCell ref="G281:G282"/>
    <mergeCell ref="H281:H282"/>
    <mergeCell ref="I281:I282"/>
    <mergeCell ref="B260:B262"/>
    <mergeCell ref="A263:A265"/>
    <mergeCell ref="C263:C265"/>
    <mergeCell ref="F263:F265"/>
    <mergeCell ref="G263:G265"/>
    <mergeCell ref="H263:H265"/>
    <mergeCell ref="I263:I265"/>
    <mergeCell ref="B266:B268"/>
    <mergeCell ref="B269:B271"/>
    <mergeCell ref="F266:F268"/>
    <mergeCell ref="G266:G268"/>
    <mergeCell ref="H266:H268"/>
    <mergeCell ref="I266:I268"/>
    <mergeCell ref="F269:F271"/>
    <mergeCell ref="G269:G271"/>
    <mergeCell ref="H269:H271"/>
    <mergeCell ref="I269:I271"/>
    <mergeCell ref="B248:B250"/>
    <mergeCell ref="B251:B253"/>
    <mergeCell ref="B254:B256"/>
    <mergeCell ref="A257:A259"/>
    <mergeCell ref="C257:C259"/>
    <mergeCell ref="F257:F259"/>
    <mergeCell ref="G257:G259"/>
    <mergeCell ref="H257:H259"/>
    <mergeCell ref="I257:I259"/>
    <mergeCell ref="F248:F250"/>
    <mergeCell ref="G248:G250"/>
    <mergeCell ref="H248:H250"/>
    <mergeCell ref="I248:I250"/>
    <mergeCell ref="F251:F253"/>
    <mergeCell ref="G251:G253"/>
    <mergeCell ref="H251:H253"/>
    <mergeCell ref="I251:I253"/>
    <mergeCell ref="F254:F256"/>
    <mergeCell ref="G254:G256"/>
    <mergeCell ref="H254:H256"/>
    <mergeCell ref="I254:I256"/>
    <mergeCell ref="B236:B238"/>
    <mergeCell ref="B239:B241"/>
    <mergeCell ref="B242:B244"/>
    <mergeCell ref="A245:A247"/>
    <mergeCell ref="C245:C247"/>
    <mergeCell ref="F245:F247"/>
    <mergeCell ref="G245:G247"/>
    <mergeCell ref="H245:H247"/>
    <mergeCell ref="I245:I247"/>
    <mergeCell ref="F236:F238"/>
    <mergeCell ref="G236:G238"/>
    <mergeCell ref="H236:H238"/>
    <mergeCell ref="I236:I238"/>
    <mergeCell ref="F239:F241"/>
    <mergeCell ref="G239:G241"/>
    <mergeCell ref="H239:H241"/>
    <mergeCell ref="I239:I241"/>
    <mergeCell ref="F242:F244"/>
    <mergeCell ref="G242:G244"/>
    <mergeCell ref="H242:H244"/>
    <mergeCell ref="I242:I244"/>
    <mergeCell ref="B224:B226"/>
    <mergeCell ref="B227:B229"/>
    <mergeCell ref="B230:B232"/>
    <mergeCell ref="A233:A235"/>
    <mergeCell ref="C233:C235"/>
    <mergeCell ref="F233:F235"/>
    <mergeCell ref="G233:G235"/>
    <mergeCell ref="H233:H235"/>
    <mergeCell ref="I233:I235"/>
    <mergeCell ref="F230:F232"/>
    <mergeCell ref="G230:G232"/>
    <mergeCell ref="H230:H232"/>
    <mergeCell ref="I230:I232"/>
    <mergeCell ref="I207:I209"/>
    <mergeCell ref="B210:B212"/>
    <mergeCell ref="B213:B215"/>
    <mergeCell ref="B216:B218"/>
    <mergeCell ref="B219:B220"/>
    <mergeCell ref="A221:A223"/>
    <mergeCell ref="C221:C223"/>
    <mergeCell ref="F221:F223"/>
    <mergeCell ref="G221:G223"/>
    <mergeCell ref="H221:H223"/>
    <mergeCell ref="F210:F212"/>
    <mergeCell ref="G210:G212"/>
    <mergeCell ref="H210:H212"/>
    <mergeCell ref="F219:F220"/>
    <mergeCell ref="G219:G220"/>
    <mergeCell ref="H219:H220"/>
    <mergeCell ref="I221:I223"/>
    <mergeCell ref="I210:I212"/>
    <mergeCell ref="F213:F215"/>
    <mergeCell ref="G213:G215"/>
    <mergeCell ref="H213:H215"/>
    <mergeCell ref="I213:I215"/>
    <mergeCell ref="F216:F218"/>
    <mergeCell ref="G216:G218"/>
    <mergeCell ref="B196:B198"/>
    <mergeCell ref="B199:B201"/>
    <mergeCell ref="B202:B204"/>
    <mergeCell ref="B205:B206"/>
    <mergeCell ref="A207:A209"/>
    <mergeCell ref="C207:C209"/>
    <mergeCell ref="F207:F209"/>
    <mergeCell ref="G207:G209"/>
    <mergeCell ref="H207:H209"/>
    <mergeCell ref="B182:B183"/>
    <mergeCell ref="B184:B186"/>
    <mergeCell ref="B187:B189"/>
    <mergeCell ref="B190:B192"/>
    <mergeCell ref="A193:A195"/>
    <mergeCell ref="C193:C195"/>
    <mergeCell ref="F193:F195"/>
    <mergeCell ref="G193:G195"/>
    <mergeCell ref="H193:H195"/>
    <mergeCell ref="F190:F192"/>
    <mergeCell ref="G190:G192"/>
    <mergeCell ref="H190:H192"/>
    <mergeCell ref="B173:B175"/>
    <mergeCell ref="A176:A178"/>
    <mergeCell ref="C176:C178"/>
    <mergeCell ref="F176:F178"/>
    <mergeCell ref="G176:G178"/>
    <mergeCell ref="H176:H178"/>
    <mergeCell ref="I176:I178"/>
    <mergeCell ref="B179:B181"/>
    <mergeCell ref="B162:B163"/>
    <mergeCell ref="A164:A166"/>
    <mergeCell ref="C164:C166"/>
    <mergeCell ref="F164:F166"/>
    <mergeCell ref="G164:G166"/>
    <mergeCell ref="H164:H166"/>
    <mergeCell ref="I164:I166"/>
    <mergeCell ref="B167:B169"/>
    <mergeCell ref="B170:B172"/>
    <mergeCell ref="F162:F163"/>
    <mergeCell ref="G162:G163"/>
    <mergeCell ref="H162:H163"/>
    <mergeCell ref="I162:I163"/>
    <mergeCell ref="F167:F169"/>
    <mergeCell ref="G167:G169"/>
    <mergeCell ref="H167:H169"/>
    <mergeCell ref="I147:I149"/>
    <mergeCell ref="B150:B152"/>
    <mergeCell ref="B153:B155"/>
    <mergeCell ref="B156:B158"/>
    <mergeCell ref="A159:A161"/>
    <mergeCell ref="C159:C161"/>
    <mergeCell ref="F159:F161"/>
    <mergeCell ref="G159:G161"/>
    <mergeCell ref="H159:H161"/>
    <mergeCell ref="I159:I161"/>
    <mergeCell ref="F150:F152"/>
    <mergeCell ref="G150:G152"/>
    <mergeCell ref="H150:H152"/>
    <mergeCell ref="I150:I152"/>
    <mergeCell ref="F153:F155"/>
    <mergeCell ref="G153:G155"/>
    <mergeCell ref="H153:H155"/>
    <mergeCell ref="I153:I155"/>
    <mergeCell ref="F156:F158"/>
    <mergeCell ref="G156:G158"/>
    <mergeCell ref="H156:H158"/>
    <mergeCell ref="I156:I158"/>
    <mergeCell ref="B135:B137"/>
    <mergeCell ref="B138:B140"/>
    <mergeCell ref="B141:B143"/>
    <mergeCell ref="B144:B146"/>
    <mergeCell ref="A147:A149"/>
    <mergeCell ref="C147:C149"/>
    <mergeCell ref="F147:F149"/>
    <mergeCell ref="G147:G149"/>
    <mergeCell ref="H147:H149"/>
    <mergeCell ref="F138:F140"/>
    <mergeCell ref="G138:G140"/>
    <mergeCell ref="H138:H140"/>
    <mergeCell ref="B1:I1"/>
    <mergeCell ref="A2:A4"/>
    <mergeCell ref="F2:F4"/>
    <mergeCell ref="G2:G4"/>
    <mergeCell ref="H2:H4"/>
    <mergeCell ref="I2:I4"/>
    <mergeCell ref="B11:B13"/>
    <mergeCell ref="F11:F13"/>
    <mergeCell ref="G11:G13"/>
    <mergeCell ref="H11:H13"/>
    <mergeCell ref="I11:I13"/>
    <mergeCell ref="A5:A31"/>
    <mergeCell ref="B5:B7"/>
    <mergeCell ref="F5:F7"/>
    <mergeCell ref="G5:G7"/>
    <mergeCell ref="H5:H7"/>
    <mergeCell ref="I5:I7"/>
    <mergeCell ref="B8:B10"/>
    <mergeCell ref="I26:I28"/>
    <mergeCell ref="I29:I31"/>
    <mergeCell ref="H8:H10"/>
    <mergeCell ref="B14:B16"/>
    <mergeCell ref="F14:F16"/>
    <mergeCell ref="G14:G16"/>
    <mergeCell ref="B29:B31"/>
    <mergeCell ref="F29:F31"/>
    <mergeCell ref="G29:G31"/>
    <mergeCell ref="H29:H31"/>
    <mergeCell ref="B83:B85"/>
    <mergeCell ref="A68:A70"/>
    <mergeCell ref="A71:A85"/>
    <mergeCell ref="B71:B73"/>
    <mergeCell ref="B74:B76"/>
    <mergeCell ref="A32:A34"/>
    <mergeCell ref="A35:A61"/>
    <mergeCell ref="B35:B37"/>
    <mergeCell ref="B47:B49"/>
    <mergeCell ref="B50:B52"/>
    <mergeCell ref="B53:B55"/>
    <mergeCell ref="B56:B58"/>
    <mergeCell ref="B59:B61"/>
    <mergeCell ref="B38:B40"/>
    <mergeCell ref="B41:B43"/>
    <mergeCell ref="B44:B46"/>
    <mergeCell ref="A62:A64"/>
    <mergeCell ref="G35:G37"/>
    <mergeCell ref="G38:G40"/>
    <mergeCell ref="G41:G43"/>
    <mergeCell ref="C2:C4"/>
    <mergeCell ref="C68:C70"/>
    <mergeCell ref="C86:C88"/>
    <mergeCell ref="C100:C102"/>
    <mergeCell ref="F32:F34"/>
    <mergeCell ref="G32:G34"/>
    <mergeCell ref="H32:H34"/>
    <mergeCell ref="F26:F28"/>
    <mergeCell ref="G26:G28"/>
    <mergeCell ref="H26:H28"/>
    <mergeCell ref="G71:G73"/>
    <mergeCell ref="H71:H73"/>
    <mergeCell ref="G62:G64"/>
    <mergeCell ref="H62:H64"/>
    <mergeCell ref="C32:C34"/>
    <mergeCell ref="F35:F37"/>
    <mergeCell ref="F38:F40"/>
    <mergeCell ref="F41:F43"/>
    <mergeCell ref="F44:F46"/>
    <mergeCell ref="F47:F49"/>
    <mergeCell ref="F50:F52"/>
    <mergeCell ref="F53:F55"/>
    <mergeCell ref="F56:F58"/>
    <mergeCell ref="F59:F61"/>
    <mergeCell ref="I71:I73"/>
    <mergeCell ref="F74:F76"/>
    <mergeCell ref="G74:G76"/>
    <mergeCell ref="H74:H76"/>
    <mergeCell ref="A100:A102"/>
    <mergeCell ref="F100:F102"/>
    <mergeCell ref="H100:H102"/>
    <mergeCell ref="A89:A99"/>
    <mergeCell ref="B89:B90"/>
    <mergeCell ref="B91:B93"/>
    <mergeCell ref="B94:B96"/>
    <mergeCell ref="B97:B99"/>
    <mergeCell ref="B77:B79"/>
    <mergeCell ref="B80:B82"/>
    <mergeCell ref="I74:I76"/>
    <mergeCell ref="F77:F79"/>
    <mergeCell ref="G77:G79"/>
    <mergeCell ref="H77:H79"/>
    <mergeCell ref="I77:I79"/>
    <mergeCell ref="F80:F82"/>
    <mergeCell ref="G80:G82"/>
    <mergeCell ref="A86:A88"/>
    <mergeCell ref="F86:F88"/>
    <mergeCell ref="G100:G102"/>
    <mergeCell ref="I62:I64"/>
    <mergeCell ref="F68:F70"/>
    <mergeCell ref="G68:G70"/>
    <mergeCell ref="H68:H70"/>
    <mergeCell ref="I68:I70"/>
    <mergeCell ref="F65:F67"/>
    <mergeCell ref="G65:G67"/>
    <mergeCell ref="H65:H67"/>
    <mergeCell ref="I65:I67"/>
    <mergeCell ref="I32:I34"/>
    <mergeCell ref="I8:I10"/>
    <mergeCell ref="H14:H16"/>
    <mergeCell ref="I14:I16"/>
    <mergeCell ref="G130:G132"/>
    <mergeCell ref="H130:H132"/>
    <mergeCell ref="F8:F10"/>
    <mergeCell ref="G8:G10"/>
    <mergeCell ref="B17:B19"/>
    <mergeCell ref="F17:F19"/>
    <mergeCell ref="G17:G19"/>
    <mergeCell ref="H17:H19"/>
    <mergeCell ref="I17:I19"/>
    <mergeCell ref="B20:B22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B26:B28"/>
    <mergeCell ref="B118:B120"/>
    <mergeCell ref="B121:B123"/>
    <mergeCell ref="B124:B126"/>
    <mergeCell ref="B127:B129"/>
    <mergeCell ref="A130:A132"/>
    <mergeCell ref="F130:F132"/>
    <mergeCell ref="F94:F96"/>
    <mergeCell ref="C62:C64"/>
    <mergeCell ref="F62:F64"/>
    <mergeCell ref="F71:F73"/>
    <mergeCell ref="A65:A67"/>
    <mergeCell ref="B65:B67"/>
    <mergeCell ref="B133:B134"/>
    <mergeCell ref="I130:I132"/>
    <mergeCell ref="A103:A129"/>
    <mergeCell ref="B103:B105"/>
    <mergeCell ref="B106:B108"/>
    <mergeCell ref="B109:B111"/>
    <mergeCell ref="B112:B114"/>
    <mergeCell ref="B115:B117"/>
    <mergeCell ref="C130:C132"/>
    <mergeCell ref="F103:F105"/>
    <mergeCell ref="G103:G105"/>
    <mergeCell ref="H103:H105"/>
    <mergeCell ref="I103:I105"/>
    <mergeCell ref="F112:F114"/>
    <mergeCell ref="G112:G114"/>
    <mergeCell ref="H112:H114"/>
    <mergeCell ref="I112:I114"/>
    <mergeCell ref="H124:H126"/>
    <mergeCell ref="I124:I126"/>
    <mergeCell ref="F127:F129"/>
    <mergeCell ref="G127:G129"/>
    <mergeCell ref="H127:H129"/>
    <mergeCell ref="I127:I129"/>
    <mergeCell ref="H133:H134"/>
    <mergeCell ref="I100:I102"/>
    <mergeCell ref="F106:F108"/>
    <mergeCell ref="G106:G108"/>
    <mergeCell ref="H106:H108"/>
    <mergeCell ref="I106:I108"/>
    <mergeCell ref="F109:F111"/>
    <mergeCell ref="G109:G111"/>
    <mergeCell ref="H109:H111"/>
    <mergeCell ref="I109:I111"/>
    <mergeCell ref="F298:F303"/>
    <mergeCell ref="G298:G303"/>
    <mergeCell ref="H298:H303"/>
    <mergeCell ref="I298:I303"/>
    <mergeCell ref="F115:F117"/>
    <mergeCell ref="G115:G117"/>
    <mergeCell ref="H115:H117"/>
    <mergeCell ref="I115:I117"/>
    <mergeCell ref="F118:F120"/>
    <mergeCell ref="G118:G120"/>
    <mergeCell ref="H118:H120"/>
    <mergeCell ref="I118:I120"/>
    <mergeCell ref="F121:F123"/>
    <mergeCell ref="G121:G123"/>
    <mergeCell ref="H121:H123"/>
    <mergeCell ref="I121:I123"/>
    <mergeCell ref="F124:F126"/>
    <mergeCell ref="G124:G126"/>
    <mergeCell ref="F135:F137"/>
    <mergeCell ref="G135:G137"/>
    <mergeCell ref="H135:H137"/>
    <mergeCell ref="I135:I137"/>
    <mergeCell ref="F133:F134"/>
    <mergeCell ref="G133:G134"/>
    <mergeCell ref="G44:G46"/>
    <mergeCell ref="G47:G49"/>
    <mergeCell ref="G50:G52"/>
    <mergeCell ref="G53:G55"/>
    <mergeCell ref="G56:G58"/>
    <mergeCell ref="G59:G61"/>
    <mergeCell ref="H35:H37"/>
    <mergeCell ref="H38:H40"/>
    <mergeCell ref="H41:H43"/>
    <mergeCell ref="H44:H46"/>
    <mergeCell ref="H47:H49"/>
    <mergeCell ref="H50:H52"/>
    <mergeCell ref="H53:H55"/>
    <mergeCell ref="H56:H58"/>
    <mergeCell ref="H59:H61"/>
    <mergeCell ref="I35:I37"/>
    <mergeCell ref="I38:I40"/>
    <mergeCell ref="I41:I43"/>
    <mergeCell ref="I44:I46"/>
    <mergeCell ref="I47:I49"/>
    <mergeCell ref="I50:I52"/>
    <mergeCell ref="I53:I55"/>
    <mergeCell ref="I56:I58"/>
    <mergeCell ref="I59:I61"/>
    <mergeCell ref="H80:H82"/>
    <mergeCell ref="I80:I82"/>
    <mergeCell ref="F83:F85"/>
    <mergeCell ref="G83:G85"/>
    <mergeCell ref="H83:H85"/>
    <mergeCell ref="I83:I85"/>
    <mergeCell ref="F91:F93"/>
    <mergeCell ref="G91:G93"/>
    <mergeCell ref="H91:H93"/>
    <mergeCell ref="I91:I93"/>
    <mergeCell ref="G94:G96"/>
    <mergeCell ref="H94:H96"/>
    <mergeCell ref="I94:I96"/>
    <mergeCell ref="G86:G88"/>
    <mergeCell ref="H86:H88"/>
    <mergeCell ref="I86:I88"/>
    <mergeCell ref="F97:F99"/>
    <mergeCell ref="G97:G99"/>
    <mergeCell ref="H97:H99"/>
    <mergeCell ref="I97:I99"/>
    <mergeCell ref="F89:F90"/>
    <mergeCell ref="G89:G90"/>
    <mergeCell ref="H89:H90"/>
    <mergeCell ref="I89:I90"/>
    <mergeCell ref="I133:I134"/>
    <mergeCell ref="I138:I140"/>
    <mergeCell ref="F141:F143"/>
    <mergeCell ref="G141:G143"/>
    <mergeCell ref="H141:H143"/>
    <mergeCell ref="I141:I143"/>
    <mergeCell ref="F144:F146"/>
    <mergeCell ref="G144:G146"/>
    <mergeCell ref="H144:H146"/>
    <mergeCell ref="I144:I146"/>
    <mergeCell ref="I167:I169"/>
    <mergeCell ref="F170:F172"/>
    <mergeCell ref="G170:G172"/>
    <mergeCell ref="H170:H172"/>
    <mergeCell ref="I170:I172"/>
    <mergeCell ref="F173:F175"/>
    <mergeCell ref="G173:G175"/>
    <mergeCell ref="H173:H175"/>
    <mergeCell ref="I173:I175"/>
    <mergeCell ref="F179:F181"/>
    <mergeCell ref="G179:G181"/>
    <mergeCell ref="H179:H181"/>
    <mergeCell ref="I179:I181"/>
    <mergeCell ref="F184:F186"/>
    <mergeCell ref="G184:G186"/>
    <mergeCell ref="H184:H186"/>
    <mergeCell ref="I184:I186"/>
    <mergeCell ref="F187:F189"/>
    <mergeCell ref="G187:G189"/>
    <mergeCell ref="H187:H189"/>
    <mergeCell ref="I187:I189"/>
    <mergeCell ref="I190:I192"/>
    <mergeCell ref="F182:F183"/>
    <mergeCell ref="G182:G183"/>
    <mergeCell ref="H182:H183"/>
    <mergeCell ref="I182:I183"/>
    <mergeCell ref="F205:F206"/>
    <mergeCell ref="G205:G206"/>
    <mergeCell ref="H205:H206"/>
    <mergeCell ref="I205:I206"/>
    <mergeCell ref="F196:F198"/>
    <mergeCell ref="G196:G198"/>
    <mergeCell ref="H196:H198"/>
    <mergeCell ref="I196:I198"/>
    <mergeCell ref="F199:F201"/>
    <mergeCell ref="G199:G201"/>
    <mergeCell ref="H199:H201"/>
    <mergeCell ref="I199:I201"/>
    <mergeCell ref="F202:F204"/>
    <mergeCell ref="G202:G204"/>
    <mergeCell ref="H202:H204"/>
    <mergeCell ref="I202:I204"/>
    <mergeCell ref="I193:I195"/>
    <mergeCell ref="H216:H218"/>
    <mergeCell ref="I216:I218"/>
    <mergeCell ref="I219:I220"/>
    <mergeCell ref="F224:F226"/>
    <mergeCell ref="G224:G226"/>
    <mergeCell ref="H224:H226"/>
    <mergeCell ref="I224:I226"/>
    <mergeCell ref="F227:F229"/>
    <mergeCell ref="G227:G229"/>
    <mergeCell ref="H227:H229"/>
    <mergeCell ref="I227:I229"/>
  </mergeCells>
  <pageMargins left="0.7" right="0.7" top="0.75" bottom="0.75" header="0.3" footer="0.3"/>
  <pageSetup paperSize="9" scale="1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F158"/>
  <sheetViews>
    <sheetView workbookViewId="0">
      <selection activeCell="D1" sqref="D1:D15"/>
    </sheetView>
  </sheetViews>
  <sheetFormatPr defaultRowHeight="15" x14ac:dyDescent="0.25"/>
  <cols>
    <col min="1" max="1" width="70.42578125" customWidth="1"/>
    <col min="2" max="2" width="58.85546875" customWidth="1"/>
    <col min="3" max="3" width="21.85546875" customWidth="1"/>
    <col min="4" max="4" width="19.28515625" customWidth="1"/>
    <col min="6" max="6" width="77.5703125" customWidth="1"/>
  </cols>
  <sheetData>
    <row r="1" spans="1:6" ht="15.75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18.75" x14ac:dyDescent="0.25">
      <c r="A2" s="419" t="s">
        <v>101</v>
      </c>
      <c r="B2" s="420"/>
      <c r="C2" s="421"/>
      <c r="D2" s="266"/>
      <c r="F2" s="25"/>
    </row>
    <row r="3" spans="1:6" ht="23.25" thickBot="1" x14ac:dyDescent="0.3">
      <c r="A3" s="422" t="s">
        <v>102</v>
      </c>
      <c r="B3" s="423"/>
      <c r="C3" s="424"/>
      <c r="D3" s="266"/>
      <c r="F3" s="25"/>
    </row>
    <row r="4" spans="1:6" ht="15.75" thickBot="1" x14ac:dyDescent="0.3">
      <c r="A4" s="42" t="s">
        <v>0</v>
      </c>
      <c r="B4" s="43" t="s">
        <v>1</v>
      </c>
      <c r="C4" s="44" t="s">
        <v>2</v>
      </c>
      <c r="D4" s="304"/>
      <c r="F4" s="25"/>
    </row>
    <row r="5" spans="1:6" ht="14.45" customHeight="1" x14ac:dyDescent="0.25">
      <c r="A5" s="425" t="s">
        <v>1271</v>
      </c>
      <c r="B5" s="45" t="s">
        <v>29</v>
      </c>
      <c r="C5" s="46">
        <v>0</v>
      </c>
      <c r="D5" s="427"/>
      <c r="F5" s="26" t="s">
        <v>398</v>
      </c>
    </row>
    <row r="6" spans="1:6" ht="65.25" customHeight="1" thickBot="1" x14ac:dyDescent="0.3">
      <c r="A6" s="426"/>
      <c r="B6" s="48" t="s">
        <v>103</v>
      </c>
      <c r="C6" s="49">
        <v>1</v>
      </c>
      <c r="D6" s="428"/>
      <c r="F6" s="25"/>
    </row>
    <row r="7" spans="1:6" x14ac:dyDescent="0.25">
      <c r="A7" s="375" t="s">
        <v>1275</v>
      </c>
      <c r="B7" s="45" t="s">
        <v>29</v>
      </c>
      <c r="C7" s="46">
        <v>0</v>
      </c>
      <c r="D7" s="427"/>
      <c r="F7" s="26" t="s">
        <v>399</v>
      </c>
    </row>
    <row r="8" spans="1:6" ht="69" customHeight="1" thickBot="1" x14ac:dyDescent="0.3">
      <c r="A8" s="294"/>
      <c r="B8" s="48" t="s">
        <v>100</v>
      </c>
      <c r="C8" s="49">
        <v>1</v>
      </c>
      <c r="D8" s="428"/>
      <c r="F8" s="25"/>
    </row>
    <row r="9" spans="1:6" x14ac:dyDescent="0.25">
      <c r="A9" s="375" t="s">
        <v>104</v>
      </c>
      <c r="B9" s="3" t="s">
        <v>105</v>
      </c>
      <c r="C9" s="46">
        <v>0</v>
      </c>
      <c r="D9" s="427"/>
      <c r="F9" s="25"/>
    </row>
    <row r="10" spans="1:6" x14ac:dyDescent="0.25">
      <c r="A10" s="418"/>
      <c r="B10" s="2" t="s">
        <v>106</v>
      </c>
      <c r="C10" s="50">
        <v>1</v>
      </c>
      <c r="D10" s="429"/>
      <c r="F10" s="25"/>
    </row>
    <row r="11" spans="1:6" x14ac:dyDescent="0.25">
      <c r="A11" s="418"/>
      <c r="B11" s="2" t="s">
        <v>107</v>
      </c>
      <c r="C11" s="50">
        <v>2</v>
      </c>
      <c r="D11" s="429"/>
      <c r="F11" s="25"/>
    </row>
    <row r="12" spans="1:6" ht="40.5" customHeight="1" thickBot="1" x14ac:dyDescent="0.3">
      <c r="A12" s="294"/>
      <c r="B12" s="7" t="s">
        <v>108</v>
      </c>
      <c r="C12" s="49">
        <v>3</v>
      </c>
      <c r="D12" s="428"/>
      <c r="F12" s="25"/>
    </row>
    <row r="13" spans="1:6" x14ac:dyDescent="0.25">
      <c r="A13" s="375" t="s">
        <v>109</v>
      </c>
      <c r="B13" s="3" t="s">
        <v>54</v>
      </c>
      <c r="C13" s="46">
        <v>0</v>
      </c>
      <c r="D13" s="427"/>
      <c r="F13" s="105" t="s">
        <v>404</v>
      </c>
    </row>
    <row r="14" spans="1:6" ht="46.5" customHeight="1" x14ac:dyDescent="0.25">
      <c r="A14" s="418"/>
      <c r="B14" s="2" t="s">
        <v>110</v>
      </c>
      <c r="C14" s="50">
        <v>1</v>
      </c>
      <c r="D14" s="429"/>
      <c r="F14" s="25"/>
    </row>
    <row r="15" spans="1:6" ht="37.5" customHeight="1" thickBot="1" x14ac:dyDescent="0.3">
      <c r="A15" s="285"/>
      <c r="B15" s="5" t="s">
        <v>111</v>
      </c>
      <c r="C15" s="47">
        <v>2</v>
      </c>
      <c r="D15" s="428"/>
      <c r="F15" s="25"/>
    </row>
    <row r="16" spans="1:6" ht="15.75" thickBot="1" x14ac:dyDescent="0.3">
      <c r="A16" s="23"/>
      <c r="B16" s="12" t="s">
        <v>23</v>
      </c>
      <c r="C16" s="19">
        <f>C6+C8+C12+C15</f>
        <v>7</v>
      </c>
      <c r="D16" s="19">
        <f>IF(OR(D5=0,D7=0,),0,SUM(D5:D13))</f>
        <v>0</v>
      </c>
      <c r="F16" s="25"/>
    </row>
    <row r="17" spans="1:3" x14ac:dyDescent="0.25">
      <c r="A17" s="31"/>
      <c r="B17" s="51"/>
      <c r="C17" s="31"/>
    </row>
    <row r="18" spans="1:3" x14ac:dyDescent="0.25">
      <c r="A18" s="31"/>
      <c r="B18" s="31"/>
      <c r="C18" s="31"/>
    </row>
    <row r="19" spans="1:3" x14ac:dyDescent="0.25">
      <c r="A19" s="31"/>
      <c r="B19" s="31"/>
      <c r="C19" s="31"/>
    </row>
    <row r="20" spans="1:3" x14ac:dyDescent="0.25">
      <c r="A20" s="31"/>
      <c r="B20" s="31"/>
      <c r="C20" s="31"/>
    </row>
    <row r="21" spans="1:3" x14ac:dyDescent="0.25">
      <c r="A21" s="31"/>
      <c r="B21" s="31"/>
      <c r="C21" s="31"/>
    </row>
    <row r="22" spans="1:3" x14ac:dyDescent="0.25">
      <c r="A22" s="31"/>
      <c r="B22" s="31"/>
      <c r="C22" s="31"/>
    </row>
    <row r="23" spans="1:3" x14ac:dyDescent="0.25">
      <c r="A23" s="31"/>
      <c r="B23" s="31"/>
      <c r="C23" s="31"/>
    </row>
    <row r="24" spans="1:3" x14ac:dyDescent="0.25">
      <c r="A24" s="31"/>
      <c r="B24" s="31"/>
      <c r="C24" s="31"/>
    </row>
    <row r="25" spans="1:3" x14ac:dyDescent="0.25">
      <c r="A25" s="31"/>
      <c r="B25" s="31"/>
      <c r="C25" s="31"/>
    </row>
    <row r="26" spans="1:3" x14ac:dyDescent="0.25">
      <c r="A26" s="31"/>
      <c r="B26" s="31"/>
      <c r="C26" s="31"/>
    </row>
    <row r="27" spans="1:3" x14ac:dyDescent="0.25">
      <c r="A27" s="31"/>
      <c r="B27" s="31"/>
      <c r="C27" s="31"/>
    </row>
    <row r="28" spans="1:3" x14ac:dyDescent="0.25">
      <c r="A28" s="31"/>
      <c r="B28" s="31"/>
      <c r="C28" s="31"/>
    </row>
    <row r="29" spans="1:3" x14ac:dyDescent="0.25">
      <c r="A29" s="31"/>
      <c r="B29" s="31"/>
      <c r="C29" s="31"/>
    </row>
    <row r="30" spans="1:3" x14ac:dyDescent="0.25">
      <c r="A30" s="31"/>
      <c r="B30" s="31"/>
      <c r="C30" s="31"/>
    </row>
    <row r="31" spans="1:3" x14ac:dyDescent="0.25">
      <c r="A31" s="31"/>
      <c r="B31" s="31"/>
      <c r="C31" s="31"/>
    </row>
    <row r="32" spans="1:3" x14ac:dyDescent="0.25">
      <c r="A32" s="31"/>
      <c r="B32" s="31"/>
      <c r="C32" s="31"/>
    </row>
    <row r="33" spans="1:3" x14ac:dyDescent="0.25">
      <c r="A33" s="31"/>
      <c r="B33" s="31"/>
      <c r="C33" s="31"/>
    </row>
    <row r="34" spans="1:3" x14ac:dyDescent="0.25">
      <c r="A34" s="31"/>
      <c r="B34" s="31"/>
      <c r="C34" s="31"/>
    </row>
    <row r="35" spans="1:3" x14ac:dyDescent="0.25">
      <c r="A35" s="31"/>
      <c r="B35" s="31"/>
      <c r="C35" s="31"/>
    </row>
    <row r="36" spans="1:3" x14ac:dyDescent="0.25">
      <c r="A36" s="31"/>
      <c r="B36" s="31"/>
      <c r="C36" s="31"/>
    </row>
    <row r="37" spans="1:3" x14ac:dyDescent="0.25">
      <c r="A37" s="31"/>
      <c r="B37" s="31"/>
      <c r="C37" s="31"/>
    </row>
    <row r="38" spans="1:3" x14ac:dyDescent="0.25">
      <c r="A38" s="31"/>
      <c r="B38" s="31"/>
      <c r="C38" s="31"/>
    </row>
    <row r="39" spans="1:3" x14ac:dyDescent="0.25">
      <c r="A39" s="31"/>
      <c r="B39" s="31"/>
      <c r="C39" s="31"/>
    </row>
    <row r="40" spans="1:3" x14ac:dyDescent="0.25">
      <c r="A40" s="31"/>
      <c r="B40" s="31"/>
      <c r="C40" s="31"/>
    </row>
    <row r="41" spans="1:3" x14ac:dyDescent="0.25">
      <c r="A41" s="31"/>
      <c r="B41" s="31"/>
      <c r="C41" s="31"/>
    </row>
    <row r="42" spans="1:3" x14ac:dyDescent="0.25">
      <c r="A42" s="31"/>
      <c r="B42" s="31"/>
      <c r="C42" s="31"/>
    </row>
    <row r="43" spans="1:3" x14ac:dyDescent="0.25">
      <c r="A43" s="31"/>
      <c r="B43" s="31"/>
      <c r="C43" s="31"/>
    </row>
    <row r="44" spans="1:3" x14ac:dyDescent="0.25">
      <c r="A44" s="31"/>
      <c r="B44" s="31"/>
      <c r="C44" s="31"/>
    </row>
    <row r="45" spans="1:3" x14ac:dyDescent="0.25">
      <c r="A45" s="31"/>
      <c r="B45" s="31"/>
      <c r="C45" s="31"/>
    </row>
    <row r="46" spans="1:3" x14ac:dyDescent="0.25">
      <c r="A46" s="31"/>
      <c r="B46" s="31"/>
      <c r="C46" s="31"/>
    </row>
    <row r="47" spans="1:3" x14ac:dyDescent="0.25">
      <c r="A47" s="31"/>
      <c r="B47" s="31"/>
      <c r="C47" s="31"/>
    </row>
    <row r="48" spans="1:3" x14ac:dyDescent="0.25">
      <c r="A48" s="31"/>
      <c r="B48" s="31"/>
      <c r="C48" s="31"/>
    </row>
    <row r="49" spans="1:3" x14ac:dyDescent="0.25">
      <c r="A49" s="31"/>
      <c r="B49" s="31"/>
      <c r="C49" s="31"/>
    </row>
    <row r="50" spans="1:3" x14ac:dyDescent="0.25">
      <c r="A50" s="31"/>
      <c r="B50" s="31"/>
      <c r="C50" s="31"/>
    </row>
    <row r="51" spans="1:3" x14ac:dyDescent="0.25">
      <c r="A51" s="31"/>
      <c r="B51" s="31"/>
      <c r="C51" s="31"/>
    </row>
    <row r="52" spans="1:3" x14ac:dyDescent="0.25">
      <c r="A52" s="31"/>
      <c r="B52" s="31"/>
      <c r="C52" s="31"/>
    </row>
    <row r="53" spans="1:3" x14ac:dyDescent="0.25">
      <c r="A53" s="31"/>
      <c r="B53" s="31"/>
      <c r="C53" s="31"/>
    </row>
    <row r="54" spans="1:3" x14ac:dyDescent="0.25">
      <c r="A54" s="31"/>
      <c r="B54" s="31"/>
      <c r="C54" s="31"/>
    </row>
    <row r="55" spans="1:3" x14ac:dyDescent="0.25">
      <c r="A55" s="31"/>
      <c r="B55" s="31"/>
      <c r="C55" s="31"/>
    </row>
    <row r="56" spans="1:3" x14ac:dyDescent="0.25">
      <c r="A56" s="31"/>
      <c r="B56" s="31"/>
      <c r="C56" s="31"/>
    </row>
    <row r="57" spans="1:3" x14ac:dyDescent="0.25">
      <c r="A57" s="31"/>
      <c r="B57" s="31"/>
      <c r="C57" s="31"/>
    </row>
    <row r="58" spans="1:3" x14ac:dyDescent="0.25">
      <c r="A58" s="31"/>
      <c r="B58" s="31"/>
      <c r="C58" s="31"/>
    </row>
    <row r="59" spans="1:3" x14ac:dyDescent="0.25">
      <c r="A59" s="31"/>
      <c r="B59" s="31"/>
      <c r="C59" s="31"/>
    </row>
    <row r="60" spans="1:3" x14ac:dyDescent="0.25">
      <c r="A60" s="31"/>
      <c r="B60" s="31"/>
      <c r="C60" s="31"/>
    </row>
    <row r="61" spans="1:3" x14ac:dyDescent="0.25">
      <c r="A61" s="31"/>
      <c r="B61" s="31"/>
      <c r="C61" s="31"/>
    </row>
    <row r="62" spans="1:3" x14ac:dyDescent="0.25">
      <c r="A62" s="31"/>
      <c r="B62" s="31"/>
      <c r="C62" s="31"/>
    </row>
    <row r="63" spans="1:3" x14ac:dyDescent="0.25">
      <c r="A63" s="31"/>
      <c r="B63" s="31"/>
      <c r="C63" s="31"/>
    </row>
    <row r="64" spans="1:3" x14ac:dyDescent="0.25">
      <c r="A64" s="31"/>
      <c r="B64" s="31"/>
      <c r="C64" s="31"/>
    </row>
    <row r="65" spans="1:3" x14ac:dyDescent="0.25">
      <c r="A65" s="31"/>
      <c r="B65" s="31"/>
      <c r="C65" s="31"/>
    </row>
    <row r="66" spans="1:3" x14ac:dyDescent="0.25">
      <c r="A66" s="31"/>
      <c r="B66" s="31"/>
      <c r="C66" s="31"/>
    </row>
    <row r="67" spans="1:3" x14ac:dyDescent="0.25">
      <c r="A67" s="31"/>
      <c r="B67" s="31"/>
      <c r="C67" s="31"/>
    </row>
    <row r="68" spans="1:3" x14ac:dyDescent="0.25">
      <c r="A68" s="31"/>
      <c r="B68" s="31"/>
      <c r="C68" s="31"/>
    </row>
    <row r="69" spans="1:3" x14ac:dyDescent="0.25">
      <c r="A69" s="31"/>
      <c r="B69" s="31"/>
      <c r="C69" s="31"/>
    </row>
    <row r="70" spans="1:3" x14ac:dyDescent="0.25">
      <c r="A70" s="31"/>
      <c r="B70" s="31"/>
      <c r="C70" s="31"/>
    </row>
    <row r="71" spans="1:3" x14ac:dyDescent="0.25">
      <c r="A71" s="31"/>
      <c r="B71" s="31"/>
      <c r="C71" s="31"/>
    </row>
    <row r="72" spans="1:3" x14ac:dyDescent="0.25">
      <c r="A72" s="31"/>
      <c r="B72" s="31"/>
      <c r="C72" s="31"/>
    </row>
    <row r="73" spans="1:3" x14ac:dyDescent="0.25">
      <c r="A73" s="31"/>
      <c r="B73" s="31"/>
      <c r="C73" s="31"/>
    </row>
    <row r="74" spans="1:3" x14ac:dyDescent="0.25">
      <c r="A74" s="31"/>
      <c r="B74" s="31"/>
      <c r="C74" s="31"/>
    </row>
    <row r="75" spans="1:3" x14ac:dyDescent="0.25">
      <c r="A75" s="31"/>
      <c r="B75" s="31"/>
      <c r="C75" s="31"/>
    </row>
    <row r="76" spans="1:3" x14ac:dyDescent="0.25">
      <c r="A76" s="31"/>
      <c r="B76" s="31"/>
      <c r="C76" s="31"/>
    </row>
    <row r="77" spans="1:3" x14ac:dyDescent="0.25">
      <c r="A77" s="31"/>
      <c r="B77" s="31"/>
      <c r="C77" s="31"/>
    </row>
    <row r="78" spans="1:3" x14ac:dyDescent="0.25">
      <c r="A78" s="31"/>
      <c r="B78" s="31"/>
      <c r="C78" s="31"/>
    </row>
    <row r="79" spans="1:3" x14ac:dyDescent="0.25">
      <c r="A79" s="31"/>
      <c r="B79" s="31"/>
      <c r="C79" s="31"/>
    </row>
    <row r="80" spans="1:3" x14ac:dyDescent="0.25">
      <c r="A80" s="31"/>
      <c r="B80" s="31"/>
      <c r="C80" s="31"/>
    </row>
    <row r="81" spans="1:3" x14ac:dyDescent="0.25">
      <c r="A81" s="31"/>
      <c r="B81" s="31"/>
      <c r="C81" s="31"/>
    </row>
    <row r="82" spans="1:3" x14ac:dyDescent="0.25">
      <c r="A82" s="31"/>
      <c r="B82" s="31"/>
      <c r="C82" s="31"/>
    </row>
    <row r="83" spans="1:3" x14ac:dyDescent="0.25">
      <c r="A83" s="31"/>
      <c r="B83" s="31"/>
      <c r="C83" s="31"/>
    </row>
    <row r="84" spans="1:3" x14ac:dyDescent="0.25">
      <c r="A84" s="31"/>
      <c r="B84" s="31"/>
      <c r="C84" s="31"/>
    </row>
    <row r="85" spans="1:3" x14ac:dyDescent="0.25">
      <c r="A85" s="31"/>
      <c r="B85" s="31"/>
      <c r="C85" s="31"/>
    </row>
    <row r="86" spans="1:3" x14ac:dyDescent="0.25">
      <c r="A86" s="31"/>
      <c r="B86" s="31"/>
      <c r="C86" s="31"/>
    </row>
    <row r="87" spans="1:3" x14ac:dyDescent="0.25">
      <c r="A87" s="31"/>
      <c r="B87" s="31"/>
      <c r="C87" s="31"/>
    </row>
    <row r="88" spans="1:3" x14ac:dyDescent="0.25">
      <c r="A88" s="31"/>
      <c r="B88" s="31"/>
      <c r="C88" s="31"/>
    </row>
    <row r="89" spans="1:3" x14ac:dyDescent="0.25">
      <c r="A89" s="31"/>
      <c r="B89" s="31"/>
      <c r="C89" s="31"/>
    </row>
    <row r="90" spans="1:3" x14ac:dyDescent="0.25">
      <c r="A90" s="31"/>
      <c r="B90" s="31"/>
      <c r="C90" s="31"/>
    </row>
    <row r="91" spans="1:3" x14ac:dyDescent="0.25">
      <c r="A91" s="31"/>
      <c r="B91" s="31"/>
      <c r="C91" s="31"/>
    </row>
    <row r="92" spans="1:3" x14ac:dyDescent="0.25">
      <c r="A92" s="31"/>
      <c r="B92" s="31"/>
      <c r="C92" s="31"/>
    </row>
    <row r="93" spans="1:3" x14ac:dyDescent="0.25">
      <c r="A93" s="31"/>
      <c r="B93" s="31"/>
      <c r="C93" s="31"/>
    </row>
    <row r="94" spans="1:3" x14ac:dyDescent="0.25">
      <c r="A94" s="31"/>
      <c r="B94" s="31"/>
      <c r="C94" s="31"/>
    </row>
    <row r="95" spans="1:3" x14ac:dyDescent="0.25">
      <c r="A95" s="31"/>
      <c r="B95" s="31"/>
      <c r="C95" s="31"/>
    </row>
    <row r="96" spans="1:3" x14ac:dyDescent="0.25">
      <c r="A96" s="31"/>
      <c r="B96" s="31"/>
      <c r="C96" s="31"/>
    </row>
    <row r="97" spans="1:3" x14ac:dyDescent="0.25">
      <c r="A97" s="31"/>
      <c r="B97" s="31"/>
      <c r="C97" s="31"/>
    </row>
    <row r="98" spans="1:3" x14ac:dyDescent="0.25">
      <c r="A98" s="31"/>
      <c r="B98" s="31"/>
      <c r="C98" s="31"/>
    </row>
    <row r="99" spans="1:3" x14ac:dyDescent="0.25">
      <c r="A99" s="31"/>
      <c r="B99" s="31"/>
      <c r="C99" s="31"/>
    </row>
    <row r="100" spans="1:3" x14ac:dyDescent="0.25">
      <c r="A100" s="31"/>
      <c r="B100" s="31"/>
      <c r="C100" s="31"/>
    </row>
    <row r="101" spans="1:3" x14ac:dyDescent="0.25">
      <c r="A101" s="31"/>
      <c r="B101" s="31"/>
      <c r="C101" s="31"/>
    </row>
    <row r="102" spans="1:3" x14ac:dyDescent="0.25">
      <c r="A102" s="31"/>
      <c r="B102" s="31"/>
      <c r="C102" s="31"/>
    </row>
    <row r="103" spans="1:3" x14ac:dyDescent="0.25">
      <c r="A103" s="31"/>
      <c r="B103" s="31"/>
      <c r="C103" s="31"/>
    </row>
    <row r="104" spans="1:3" x14ac:dyDescent="0.25">
      <c r="A104" s="31"/>
      <c r="B104" s="31"/>
      <c r="C104" s="31"/>
    </row>
    <row r="105" spans="1:3" x14ac:dyDescent="0.25">
      <c r="A105" s="31"/>
      <c r="B105" s="31"/>
      <c r="C105" s="31"/>
    </row>
    <row r="106" spans="1:3" x14ac:dyDescent="0.25">
      <c r="A106" s="31"/>
      <c r="B106" s="31"/>
      <c r="C106" s="31"/>
    </row>
    <row r="107" spans="1:3" x14ac:dyDescent="0.25">
      <c r="A107" s="31"/>
      <c r="B107" s="31"/>
      <c r="C107" s="31"/>
    </row>
    <row r="108" spans="1:3" x14ac:dyDescent="0.25">
      <c r="A108" s="31"/>
      <c r="B108" s="31"/>
      <c r="C108" s="31"/>
    </row>
    <row r="109" spans="1:3" x14ac:dyDescent="0.25">
      <c r="A109" s="31"/>
      <c r="B109" s="31"/>
      <c r="C109" s="31"/>
    </row>
    <row r="110" spans="1:3" x14ac:dyDescent="0.25">
      <c r="A110" s="31"/>
      <c r="B110" s="31"/>
      <c r="C110" s="31"/>
    </row>
    <row r="111" spans="1:3" x14ac:dyDescent="0.25">
      <c r="A111" s="31"/>
      <c r="B111" s="31"/>
      <c r="C111" s="31"/>
    </row>
    <row r="112" spans="1:3" x14ac:dyDescent="0.25">
      <c r="A112" s="31"/>
      <c r="B112" s="31"/>
      <c r="C112" s="31"/>
    </row>
    <row r="113" spans="1:3" x14ac:dyDescent="0.25">
      <c r="A113" s="31"/>
      <c r="B113" s="31"/>
      <c r="C113" s="31"/>
    </row>
    <row r="114" spans="1:3" x14ac:dyDescent="0.25">
      <c r="A114" s="31"/>
      <c r="B114" s="31"/>
      <c r="C114" s="31"/>
    </row>
    <row r="115" spans="1:3" x14ac:dyDescent="0.25">
      <c r="A115" s="31"/>
      <c r="B115" s="31"/>
      <c r="C115" s="31"/>
    </row>
    <row r="116" spans="1:3" x14ac:dyDescent="0.25">
      <c r="A116" s="31"/>
      <c r="B116" s="31"/>
      <c r="C116" s="31"/>
    </row>
    <row r="117" spans="1:3" x14ac:dyDescent="0.25">
      <c r="A117" s="31"/>
      <c r="B117" s="31"/>
      <c r="C117" s="31"/>
    </row>
    <row r="118" spans="1:3" x14ac:dyDescent="0.25">
      <c r="A118" s="31"/>
      <c r="B118" s="31"/>
      <c r="C118" s="31"/>
    </row>
    <row r="119" spans="1:3" x14ac:dyDescent="0.25">
      <c r="A119" s="31"/>
      <c r="B119" s="31"/>
      <c r="C119" s="31"/>
    </row>
    <row r="120" spans="1:3" x14ac:dyDescent="0.25">
      <c r="A120" s="31"/>
      <c r="B120" s="31"/>
      <c r="C120" s="31"/>
    </row>
    <row r="121" spans="1:3" x14ac:dyDescent="0.25">
      <c r="A121" s="31"/>
      <c r="B121" s="31"/>
      <c r="C121" s="31"/>
    </row>
    <row r="122" spans="1:3" x14ac:dyDescent="0.25">
      <c r="A122" s="31"/>
      <c r="B122" s="31"/>
      <c r="C122" s="31"/>
    </row>
    <row r="123" spans="1:3" x14ac:dyDescent="0.25">
      <c r="A123" s="31"/>
      <c r="B123" s="31"/>
      <c r="C123" s="31"/>
    </row>
    <row r="124" spans="1:3" x14ac:dyDescent="0.25">
      <c r="A124" s="31"/>
      <c r="B124" s="31"/>
      <c r="C124" s="31"/>
    </row>
    <row r="125" spans="1:3" x14ac:dyDescent="0.25">
      <c r="A125" s="31"/>
      <c r="B125" s="31"/>
      <c r="C125" s="31"/>
    </row>
    <row r="126" spans="1:3" x14ac:dyDescent="0.25">
      <c r="A126" s="31"/>
      <c r="B126" s="31"/>
      <c r="C126" s="31"/>
    </row>
    <row r="127" spans="1:3" x14ac:dyDescent="0.25">
      <c r="A127" s="31"/>
      <c r="B127" s="31"/>
      <c r="C127" s="31"/>
    </row>
    <row r="128" spans="1:3" x14ac:dyDescent="0.25">
      <c r="A128" s="31"/>
      <c r="B128" s="31"/>
      <c r="C128" s="31"/>
    </row>
    <row r="129" spans="1:3" x14ac:dyDescent="0.25">
      <c r="A129" s="31"/>
      <c r="B129" s="31"/>
      <c r="C129" s="31"/>
    </row>
    <row r="130" spans="1:3" x14ac:dyDescent="0.25">
      <c r="A130" s="31"/>
      <c r="B130" s="31"/>
      <c r="C130" s="31"/>
    </row>
    <row r="131" spans="1:3" x14ac:dyDescent="0.25">
      <c r="A131" s="31"/>
      <c r="B131" s="31"/>
      <c r="C131" s="31"/>
    </row>
    <row r="132" spans="1:3" x14ac:dyDescent="0.25">
      <c r="A132" s="31"/>
      <c r="B132" s="31"/>
      <c r="C132" s="31"/>
    </row>
    <row r="133" spans="1:3" x14ac:dyDescent="0.25">
      <c r="A133" s="31"/>
      <c r="B133" s="31"/>
      <c r="C133" s="31"/>
    </row>
    <row r="134" spans="1:3" x14ac:dyDescent="0.25">
      <c r="A134" s="31"/>
      <c r="B134" s="31"/>
      <c r="C134" s="31"/>
    </row>
    <row r="135" spans="1:3" x14ac:dyDescent="0.25">
      <c r="A135" s="31"/>
      <c r="B135" s="31"/>
      <c r="C135" s="31"/>
    </row>
    <row r="136" spans="1:3" x14ac:dyDescent="0.25">
      <c r="A136" s="31"/>
      <c r="B136" s="31"/>
      <c r="C136" s="31"/>
    </row>
    <row r="137" spans="1:3" x14ac:dyDescent="0.25">
      <c r="A137" s="31"/>
      <c r="B137" s="31"/>
      <c r="C137" s="31"/>
    </row>
    <row r="138" spans="1:3" x14ac:dyDescent="0.25">
      <c r="A138" s="31"/>
      <c r="B138" s="31"/>
      <c r="C138" s="31"/>
    </row>
    <row r="139" spans="1:3" x14ac:dyDescent="0.25">
      <c r="A139" s="31"/>
      <c r="B139" s="31"/>
      <c r="C139" s="31"/>
    </row>
    <row r="140" spans="1:3" x14ac:dyDescent="0.25">
      <c r="A140" s="31"/>
      <c r="B140" s="31"/>
      <c r="C140" s="31"/>
    </row>
    <row r="141" spans="1:3" x14ac:dyDescent="0.25">
      <c r="A141" s="31"/>
      <c r="B141" s="31"/>
      <c r="C141" s="31"/>
    </row>
    <row r="142" spans="1:3" x14ac:dyDescent="0.25">
      <c r="A142" s="31"/>
      <c r="B142" s="31"/>
      <c r="C142" s="31"/>
    </row>
    <row r="143" spans="1:3" x14ac:dyDescent="0.25">
      <c r="A143" s="31"/>
      <c r="B143" s="31"/>
      <c r="C143" s="31"/>
    </row>
    <row r="144" spans="1:3" x14ac:dyDescent="0.25">
      <c r="A144" s="31"/>
      <c r="B144" s="31"/>
      <c r="C144" s="31"/>
    </row>
    <row r="145" spans="1:3" x14ac:dyDescent="0.25">
      <c r="A145" s="31"/>
      <c r="B145" s="31"/>
      <c r="C145" s="31"/>
    </row>
    <row r="146" spans="1:3" x14ac:dyDescent="0.25">
      <c r="A146" s="31"/>
      <c r="B146" s="31"/>
      <c r="C146" s="31"/>
    </row>
    <row r="147" spans="1:3" x14ac:dyDescent="0.25">
      <c r="A147" s="31"/>
      <c r="B147" s="31"/>
      <c r="C147" s="31"/>
    </row>
    <row r="148" spans="1:3" x14ac:dyDescent="0.25">
      <c r="A148" s="31"/>
      <c r="B148" s="31"/>
      <c r="C148" s="31"/>
    </row>
    <row r="149" spans="1:3" x14ac:dyDescent="0.25">
      <c r="A149" s="31"/>
      <c r="B149" s="31"/>
      <c r="C149" s="31"/>
    </row>
    <row r="150" spans="1:3" x14ac:dyDescent="0.25">
      <c r="A150" s="31"/>
      <c r="B150" s="31"/>
      <c r="C150" s="31"/>
    </row>
    <row r="151" spans="1:3" x14ac:dyDescent="0.25">
      <c r="A151" s="31"/>
      <c r="B151" s="31"/>
      <c r="C151" s="31"/>
    </row>
    <row r="152" spans="1:3" x14ac:dyDescent="0.25">
      <c r="A152" s="31"/>
      <c r="B152" s="31"/>
      <c r="C152" s="31"/>
    </row>
    <row r="153" spans="1:3" x14ac:dyDescent="0.25">
      <c r="A153" s="31"/>
      <c r="B153" s="31"/>
      <c r="C153" s="31"/>
    </row>
    <row r="154" spans="1:3" x14ac:dyDescent="0.25">
      <c r="A154" s="31"/>
      <c r="B154" s="31"/>
      <c r="C154" s="31"/>
    </row>
    <row r="155" spans="1:3" x14ac:dyDescent="0.25">
      <c r="A155" s="31"/>
      <c r="B155" s="31"/>
      <c r="C155" s="31"/>
    </row>
    <row r="156" spans="1:3" x14ac:dyDescent="0.25">
      <c r="A156" s="31"/>
      <c r="B156" s="31"/>
      <c r="C156" s="31"/>
    </row>
    <row r="157" spans="1:3" x14ac:dyDescent="0.25">
      <c r="A157" s="31"/>
      <c r="B157" s="31"/>
      <c r="C157" s="31"/>
    </row>
    <row r="158" spans="1:3" x14ac:dyDescent="0.25">
      <c r="A158" s="31"/>
      <c r="B158" s="31"/>
      <c r="C158" s="31"/>
    </row>
  </sheetData>
  <sheetProtection algorithmName="SHA-512" hashValue="H3SjvyUpMsUTf1pbsXzrjC6Plt0qv6RmPaDjALsPwPcVyCuw+pqJvdAlT2FW14NrbI/XpZlVslT+oXEAswVexg==" saltValue="GTCb9kVxslalwVmmnVgrjQ==" spinCount="100000" sheet="1" objects="1" scenarios="1"/>
  <protectedRanges>
    <protectedRange sqref="D1:D15" name="Диапазон1"/>
  </protectedRanges>
  <mergeCells count="12">
    <mergeCell ref="D1:D4"/>
    <mergeCell ref="D5:D6"/>
    <mergeCell ref="D7:D8"/>
    <mergeCell ref="D9:D12"/>
    <mergeCell ref="D13:D15"/>
    <mergeCell ref="A13:A15"/>
    <mergeCell ref="A1:C1"/>
    <mergeCell ref="A2:C2"/>
    <mergeCell ref="A3:C3"/>
    <mergeCell ref="A5:A6"/>
    <mergeCell ref="A7:A8"/>
    <mergeCell ref="A9:A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F147"/>
  <sheetViews>
    <sheetView topLeftCell="A9" workbookViewId="0">
      <selection activeCell="A19" sqref="A19:A21"/>
    </sheetView>
  </sheetViews>
  <sheetFormatPr defaultRowHeight="15" x14ac:dyDescent="0.25"/>
  <cols>
    <col min="1" max="1" width="69.85546875" customWidth="1"/>
    <col min="2" max="2" width="62.28515625" customWidth="1"/>
    <col min="3" max="3" width="12.42578125" customWidth="1"/>
    <col min="4" max="4" width="23" customWidth="1"/>
    <col min="6" max="6" width="89.85546875" customWidth="1"/>
  </cols>
  <sheetData>
    <row r="1" spans="1:6" ht="15.75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20.25" x14ac:dyDescent="0.25">
      <c r="A2" s="430" t="s">
        <v>101</v>
      </c>
      <c r="B2" s="431"/>
      <c r="C2" s="432"/>
      <c r="D2" s="266"/>
      <c r="F2" s="25"/>
    </row>
    <row r="3" spans="1:6" ht="23.25" thickBot="1" x14ac:dyDescent="0.3">
      <c r="A3" s="422" t="s">
        <v>112</v>
      </c>
      <c r="B3" s="423"/>
      <c r="C3" s="424"/>
      <c r="D3" s="266"/>
      <c r="F3" s="25"/>
    </row>
    <row r="4" spans="1:6" ht="29.25" thickBot="1" x14ac:dyDescent="0.3">
      <c r="A4" s="42" t="s">
        <v>0</v>
      </c>
      <c r="B4" s="43" t="s">
        <v>1</v>
      </c>
      <c r="C4" s="44" t="s">
        <v>2</v>
      </c>
      <c r="D4" s="304"/>
      <c r="F4" s="25"/>
    </row>
    <row r="5" spans="1:6" ht="22.5" x14ac:dyDescent="0.25">
      <c r="A5" s="263" t="s">
        <v>120</v>
      </c>
      <c r="B5" s="3" t="s">
        <v>29</v>
      </c>
      <c r="C5" s="8">
        <v>0</v>
      </c>
      <c r="D5" s="303"/>
      <c r="F5" s="26" t="s">
        <v>402</v>
      </c>
    </row>
    <row r="6" spans="1:6" ht="65.25" customHeight="1" thickBot="1" x14ac:dyDescent="0.3">
      <c r="A6" s="294"/>
      <c r="B6" s="7" t="s">
        <v>30</v>
      </c>
      <c r="C6" s="9">
        <v>1</v>
      </c>
      <c r="D6" s="302"/>
      <c r="F6" s="25"/>
    </row>
    <row r="7" spans="1:6" x14ac:dyDescent="0.25">
      <c r="A7" s="263" t="s">
        <v>121</v>
      </c>
      <c r="B7" s="3" t="s">
        <v>113</v>
      </c>
      <c r="C7" s="8">
        <v>0</v>
      </c>
      <c r="D7" s="303"/>
      <c r="F7" s="26" t="s">
        <v>400</v>
      </c>
    </row>
    <row r="8" spans="1:6" x14ac:dyDescent="0.25">
      <c r="A8" s="292"/>
      <c r="B8" s="2" t="s">
        <v>114</v>
      </c>
      <c r="C8" s="10">
        <v>1</v>
      </c>
      <c r="D8" s="301"/>
      <c r="F8" s="25"/>
    </row>
    <row r="9" spans="1:6" x14ac:dyDescent="0.25">
      <c r="A9" s="292"/>
      <c r="B9" s="2" t="s">
        <v>115</v>
      </c>
      <c r="C9" s="10">
        <v>2</v>
      </c>
      <c r="D9" s="301"/>
      <c r="F9" s="25"/>
    </row>
    <row r="10" spans="1:6" ht="45" customHeight="1" thickBot="1" x14ac:dyDescent="0.3">
      <c r="A10" s="293"/>
      <c r="B10" s="7" t="s">
        <v>116</v>
      </c>
      <c r="C10" s="9">
        <v>3</v>
      </c>
      <c r="D10" s="302"/>
      <c r="F10" s="25"/>
    </row>
    <row r="11" spans="1:6" ht="45" x14ac:dyDescent="0.25">
      <c r="A11" s="263" t="s">
        <v>122</v>
      </c>
      <c r="B11" s="3" t="s">
        <v>123</v>
      </c>
      <c r="C11" s="8">
        <v>0</v>
      </c>
      <c r="D11" s="303"/>
      <c r="F11" s="25"/>
    </row>
    <row r="12" spans="1:6" x14ac:dyDescent="0.25">
      <c r="A12" s="292"/>
      <c r="B12" s="2" t="s">
        <v>117</v>
      </c>
      <c r="C12" s="10">
        <v>1</v>
      </c>
      <c r="D12" s="301"/>
      <c r="F12" s="25"/>
    </row>
    <row r="13" spans="1:6" x14ac:dyDescent="0.25">
      <c r="A13" s="292"/>
      <c r="B13" s="2" t="s">
        <v>118</v>
      </c>
      <c r="C13" s="10">
        <v>2</v>
      </c>
      <c r="D13" s="301"/>
      <c r="F13" s="25"/>
    </row>
    <row r="14" spans="1:6" ht="15.75" thickBot="1" x14ac:dyDescent="0.3">
      <c r="A14" s="293"/>
      <c r="B14" s="7" t="s">
        <v>119</v>
      </c>
      <c r="C14" s="9">
        <v>3</v>
      </c>
      <c r="D14" s="302"/>
      <c r="F14" s="25"/>
    </row>
    <row r="15" spans="1:6" x14ac:dyDescent="0.25">
      <c r="A15" s="263" t="s">
        <v>1317</v>
      </c>
      <c r="B15" s="3" t="s">
        <v>54</v>
      </c>
      <c r="C15" s="8">
        <v>0</v>
      </c>
      <c r="D15" s="303"/>
      <c r="F15" s="26" t="s">
        <v>403</v>
      </c>
    </row>
    <row r="16" spans="1:6" ht="30" x14ac:dyDescent="0.25">
      <c r="A16" s="418"/>
      <c r="B16" s="2" t="s">
        <v>124</v>
      </c>
      <c r="C16" s="10">
        <v>1</v>
      </c>
      <c r="D16" s="301"/>
      <c r="F16" s="25"/>
    </row>
    <row r="17" spans="1:6" ht="30" x14ac:dyDescent="0.25">
      <c r="A17" s="418"/>
      <c r="B17" s="2" t="s">
        <v>125</v>
      </c>
      <c r="C17" s="10">
        <v>2</v>
      </c>
      <c r="D17" s="301"/>
      <c r="F17" s="25"/>
    </row>
    <row r="18" spans="1:6" ht="30.75" thickBot="1" x14ac:dyDescent="0.3">
      <c r="A18" s="294"/>
      <c r="B18" s="7" t="s">
        <v>126</v>
      </c>
      <c r="C18" s="9">
        <v>3</v>
      </c>
      <c r="D18" s="302"/>
      <c r="F18" s="25"/>
    </row>
    <row r="19" spans="1:6" ht="18" customHeight="1" x14ac:dyDescent="0.25">
      <c r="A19" s="433" t="s">
        <v>1272</v>
      </c>
      <c r="B19" s="3" t="s">
        <v>54</v>
      </c>
      <c r="C19" s="8">
        <v>0</v>
      </c>
      <c r="D19" s="303"/>
      <c r="F19" s="25"/>
    </row>
    <row r="20" spans="1:6" ht="28.5" customHeight="1" x14ac:dyDescent="0.25">
      <c r="A20" s="434"/>
      <c r="B20" s="2" t="s">
        <v>130</v>
      </c>
      <c r="C20" s="10">
        <v>1</v>
      </c>
      <c r="D20" s="301"/>
      <c r="F20" s="25"/>
    </row>
    <row r="21" spans="1:6" ht="44.45" customHeight="1" thickBot="1" x14ac:dyDescent="0.3">
      <c r="A21" s="435"/>
      <c r="B21" s="7" t="s">
        <v>129</v>
      </c>
      <c r="C21" s="9">
        <v>2</v>
      </c>
      <c r="D21" s="302"/>
      <c r="F21" s="25"/>
    </row>
    <row r="22" spans="1:6" ht="30" x14ac:dyDescent="0.25">
      <c r="A22" s="436" t="s">
        <v>131</v>
      </c>
      <c r="B22" s="3" t="s">
        <v>132</v>
      </c>
      <c r="C22" s="8">
        <v>0</v>
      </c>
      <c r="D22" s="303"/>
      <c r="F22" s="26" t="s">
        <v>401</v>
      </c>
    </row>
    <row r="23" spans="1:6" ht="30" x14ac:dyDescent="0.25">
      <c r="A23" s="292"/>
      <c r="B23" s="2" t="s">
        <v>133</v>
      </c>
      <c r="C23" s="10">
        <v>1</v>
      </c>
      <c r="D23" s="301"/>
      <c r="F23" s="25"/>
    </row>
    <row r="24" spans="1:6" ht="30" x14ac:dyDescent="0.25">
      <c r="A24" s="292"/>
      <c r="B24" s="2" t="s">
        <v>134</v>
      </c>
      <c r="C24" s="10">
        <v>2</v>
      </c>
      <c r="D24" s="301"/>
      <c r="F24" s="25"/>
    </row>
    <row r="25" spans="1:6" ht="30.75" thickBot="1" x14ac:dyDescent="0.3">
      <c r="A25" s="437"/>
      <c r="B25" s="5" t="s">
        <v>135</v>
      </c>
      <c r="C25" s="11">
        <v>3</v>
      </c>
      <c r="D25" s="302"/>
      <c r="F25" s="25"/>
    </row>
    <row r="26" spans="1:6" ht="15.75" thickBot="1" x14ac:dyDescent="0.3">
      <c r="A26" s="23"/>
      <c r="B26" s="60" t="s">
        <v>23</v>
      </c>
      <c r="C26" s="61">
        <f>C6+C10+C14+C18+C21+C25</f>
        <v>15</v>
      </c>
      <c r="D26" s="19">
        <f>SUM(D5:D25)</f>
        <v>0</v>
      </c>
      <c r="F26" s="25"/>
    </row>
    <row r="27" spans="1:6" x14ac:dyDescent="0.25">
      <c r="A27" s="31"/>
      <c r="B27" s="31"/>
      <c r="C27" s="31"/>
      <c r="D27" s="31"/>
    </row>
    <row r="28" spans="1:6" x14ac:dyDescent="0.25">
      <c r="A28" s="31"/>
      <c r="B28" s="31"/>
      <c r="C28" s="31"/>
      <c r="D28" s="31"/>
    </row>
    <row r="29" spans="1:6" x14ac:dyDescent="0.25">
      <c r="A29" s="31"/>
      <c r="C29" s="31"/>
      <c r="D29" s="31"/>
    </row>
    <row r="30" spans="1:6" x14ac:dyDescent="0.25">
      <c r="A30" s="31"/>
      <c r="B30" s="31"/>
      <c r="C30" s="31"/>
      <c r="D30" s="31"/>
    </row>
    <row r="31" spans="1:6" x14ac:dyDescent="0.25">
      <c r="A31" s="31"/>
      <c r="B31" s="31"/>
      <c r="C31" s="31"/>
      <c r="D31" s="31"/>
    </row>
    <row r="32" spans="1:6" x14ac:dyDescent="0.25">
      <c r="A32" s="31"/>
      <c r="B32" s="31"/>
      <c r="C32" s="31"/>
      <c r="D32" s="31"/>
    </row>
    <row r="33" spans="1:4" x14ac:dyDescent="0.25">
      <c r="A33" s="31"/>
      <c r="B33" s="31"/>
      <c r="C33" s="31"/>
      <c r="D33" s="31"/>
    </row>
    <row r="34" spans="1:4" x14ac:dyDescent="0.25">
      <c r="A34" s="31"/>
      <c r="B34" s="31"/>
      <c r="C34" s="31"/>
      <c r="D34" s="31"/>
    </row>
    <row r="35" spans="1:4" x14ac:dyDescent="0.25">
      <c r="A35" s="31"/>
      <c r="B35" s="31"/>
      <c r="C35" s="31"/>
      <c r="D35" s="31"/>
    </row>
    <row r="36" spans="1:4" x14ac:dyDescent="0.25">
      <c r="A36" s="31"/>
      <c r="B36" s="31"/>
      <c r="C36" s="31"/>
      <c r="D36" s="31"/>
    </row>
    <row r="37" spans="1:4" x14ac:dyDescent="0.25">
      <c r="A37" s="31"/>
      <c r="B37" s="31"/>
      <c r="C37" s="31"/>
      <c r="D37" s="31"/>
    </row>
    <row r="38" spans="1:4" x14ac:dyDescent="0.25">
      <c r="A38" s="31"/>
      <c r="B38" s="31"/>
      <c r="C38" s="31"/>
      <c r="D38" s="31"/>
    </row>
    <row r="39" spans="1:4" x14ac:dyDescent="0.25">
      <c r="A39" s="31"/>
      <c r="B39" s="31"/>
      <c r="C39" s="31"/>
      <c r="D39" s="31"/>
    </row>
    <row r="40" spans="1:4" x14ac:dyDescent="0.25">
      <c r="A40" s="31"/>
      <c r="B40" s="31"/>
      <c r="C40" s="31"/>
      <c r="D40" s="31"/>
    </row>
    <row r="41" spans="1:4" x14ac:dyDescent="0.25">
      <c r="A41" s="31"/>
      <c r="B41" s="31"/>
      <c r="C41" s="31"/>
      <c r="D41" s="31"/>
    </row>
    <row r="42" spans="1:4" x14ac:dyDescent="0.25">
      <c r="A42" s="31"/>
      <c r="B42" s="31"/>
      <c r="C42" s="31"/>
      <c r="D42" s="31"/>
    </row>
    <row r="43" spans="1:4" x14ac:dyDescent="0.25">
      <c r="A43" s="31"/>
      <c r="B43" s="31"/>
      <c r="C43" s="31"/>
      <c r="D43" s="31"/>
    </row>
    <row r="44" spans="1:4" x14ac:dyDescent="0.25">
      <c r="A44" s="31"/>
      <c r="B44" s="31"/>
      <c r="C44" s="31"/>
      <c r="D44" s="31"/>
    </row>
    <row r="45" spans="1:4" x14ac:dyDescent="0.25">
      <c r="A45" s="31"/>
      <c r="B45" s="31"/>
      <c r="C45" s="31"/>
      <c r="D45" s="31"/>
    </row>
    <row r="46" spans="1:4" x14ac:dyDescent="0.25">
      <c r="A46" s="31"/>
      <c r="B46" s="31"/>
      <c r="C46" s="31"/>
      <c r="D46" s="31"/>
    </row>
    <row r="47" spans="1:4" x14ac:dyDescent="0.25">
      <c r="A47" s="31"/>
      <c r="B47" s="31"/>
      <c r="C47" s="31"/>
      <c r="D47" s="31"/>
    </row>
    <row r="48" spans="1:4" x14ac:dyDescent="0.25">
      <c r="A48" s="31"/>
      <c r="B48" s="31"/>
      <c r="C48" s="31"/>
      <c r="D48" s="31"/>
    </row>
    <row r="49" spans="1:4" x14ac:dyDescent="0.25">
      <c r="A49" s="31"/>
      <c r="B49" s="31"/>
      <c r="C49" s="31"/>
      <c r="D49" s="31"/>
    </row>
    <row r="50" spans="1:4" x14ac:dyDescent="0.25">
      <c r="A50" s="31"/>
      <c r="B50" s="31"/>
      <c r="C50" s="31"/>
      <c r="D50" s="31"/>
    </row>
    <row r="51" spans="1:4" x14ac:dyDescent="0.25">
      <c r="A51" s="31"/>
      <c r="B51" s="31"/>
      <c r="C51" s="31"/>
      <c r="D51" s="31"/>
    </row>
    <row r="52" spans="1:4" x14ac:dyDescent="0.25">
      <c r="A52" s="31"/>
      <c r="B52" s="31"/>
      <c r="C52" s="31"/>
      <c r="D52" s="31"/>
    </row>
    <row r="53" spans="1:4" x14ac:dyDescent="0.25">
      <c r="A53" s="31"/>
      <c r="B53" s="31"/>
      <c r="C53" s="31"/>
      <c r="D53" s="31"/>
    </row>
    <row r="54" spans="1:4" x14ac:dyDescent="0.25">
      <c r="A54" s="31"/>
      <c r="B54" s="31"/>
      <c r="C54" s="31"/>
      <c r="D54" s="31"/>
    </row>
    <row r="55" spans="1:4" x14ac:dyDescent="0.25">
      <c r="A55" s="31"/>
      <c r="B55" s="31"/>
      <c r="C55" s="31"/>
      <c r="D55" s="31"/>
    </row>
    <row r="56" spans="1:4" x14ac:dyDescent="0.25">
      <c r="A56" s="31"/>
      <c r="B56" s="31"/>
      <c r="C56" s="31"/>
      <c r="D56" s="31"/>
    </row>
    <row r="57" spans="1:4" x14ac:dyDescent="0.25">
      <c r="A57" s="31"/>
      <c r="B57" s="31"/>
      <c r="C57" s="31"/>
      <c r="D57" s="31"/>
    </row>
    <row r="58" spans="1:4" x14ac:dyDescent="0.25">
      <c r="A58" s="31"/>
      <c r="B58" s="31"/>
      <c r="C58" s="31"/>
      <c r="D58" s="31"/>
    </row>
    <row r="59" spans="1:4" x14ac:dyDescent="0.25">
      <c r="A59" s="31"/>
      <c r="B59" s="31"/>
      <c r="C59" s="31"/>
      <c r="D59" s="31"/>
    </row>
    <row r="60" spans="1:4" x14ac:dyDescent="0.25">
      <c r="A60" s="31"/>
      <c r="B60" s="31"/>
      <c r="C60" s="31"/>
      <c r="D60" s="31"/>
    </row>
    <row r="61" spans="1:4" x14ac:dyDescent="0.25">
      <c r="A61" s="31"/>
      <c r="B61" s="31"/>
      <c r="C61" s="31"/>
      <c r="D61" s="31"/>
    </row>
    <row r="62" spans="1:4" x14ac:dyDescent="0.25">
      <c r="A62" s="31"/>
      <c r="B62" s="31"/>
      <c r="C62" s="31"/>
      <c r="D62" s="31"/>
    </row>
    <row r="63" spans="1:4" x14ac:dyDescent="0.25">
      <c r="A63" s="31"/>
      <c r="B63" s="31"/>
      <c r="C63" s="31"/>
      <c r="D63" s="31"/>
    </row>
    <row r="64" spans="1:4" x14ac:dyDescent="0.25">
      <c r="A64" s="31"/>
      <c r="B64" s="31"/>
      <c r="C64" s="31"/>
      <c r="D64" s="31"/>
    </row>
    <row r="65" spans="1:4" x14ac:dyDescent="0.25">
      <c r="A65" s="31"/>
      <c r="B65" s="31"/>
      <c r="C65" s="31"/>
      <c r="D65" s="31"/>
    </row>
    <row r="66" spans="1:4" x14ac:dyDescent="0.25">
      <c r="A66" s="31"/>
      <c r="B66" s="31"/>
      <c r="C66" s="31"/>
      <c r="D66" s="31"/>
    </row>
    <row r="67" spans="1:4" x14ac:dyDescent="0.25">
      <c r="A67" s="31"/>
      <c r="B67" s="31"/>
      <c r="C67" s="31"/>
      <c r="D67" s="31"/>
    </row>
    <row r="68" spans="1:4" x14ac:dyDescent="0.25">
      <c r="A68" s="31"/>
      <c r="B68" s="31"/>
      <c r="C68" s="31"/>
      <c r="D68" s="31"/>
    </row>
    <row r="69" spans="1:4" x14ac:dyDescent="0.25">
      <c r="A69" s="31"/>
      <c r="B69" s="31"/>
      <c r="C69" s="31"/>
      <c r="D69" s="31"/>
    </row>
    <row r="70" spans="1:4" x14ac:dyDescent="0.25">
      <c r="A70" s="31"/>
      <c r="B70" s="31"/>
      <c r="C70" s="31"/>
      <c r="D70" s="31"/>
    </row>
    <row r="71" spans="1:4" x14ac:dyDescent="0.25">
      <c r="A71" s="31"/>
      <c r="B71" s="31"/>
      <c r="C71" s="31"/>
      <c r="D71" s="31"/>
    </row>
    <row r="72" spans="1:4" x14ac:dyDescent="0.25">
      <c r="A72" s="31"/>
      <c r="B72" s="31"/>
      <c r="C72" s="31"/>
      <c r="D72" s="31"/>
    </row>
    <row r="73" spans="1:4" x14ac:dyDescent="0.25">
      <c r="A73" s="31"/>
      <c r="B73" s="31"/>
      <c r="C73" s="31"/>
      <c r="D73" s="31"/>
    </row>
    <row r="74" spans="1:4" x14ac:dyDescent="0.25">
      <c r="A74" s="31"/>
      <c r="B74" s="31"/>
      <c r="C74" s="31"/>
      <c r="D74" s="31"/>
    </row>
    <row r="75" spans="1:4" x14ac:dyDescent="0.25">
      <c r="A75" s="31"/>
      <c r="B75" s="31"/>
      <c r="C75" s="31"/>
      <c r="D75" s="31"/>
    </row>
    <row r="76" spans="1:4" x14ac:dyDescent="0.25">
      <c r="A76" s="31"/>
      <c r="B76" s="31"/>
      <c r="C76" s="31"/>
      <c r="D76" s="31"/>
    </row>
    <row r="77" spans="1:4" x14ac:dyDescent="0.25">
      <c r="A77" s="31"/>
      <c r="B77" s="31"/>
      <c r="C77" s="31"/>
      <c r="D77" s="31"/>
    </row>
    <row r="78" spans="1:4" x14ac:dyDescent="0.25">
      <c r="A78" s="31"/>
      <c r="B78" s="31"/>
      <c r="C78" s="31"/>
      <c r="D78" s="31"/>
    </row>
    <row r="79" spans="1:4" x14ac:dyDescent="0.25">
      <c r="A79" s="31"/>
      <c r="B79" s="31"/>
      <c r="C79" s="31"/>
      <c r="D79" s="31"/>
    </row>
    <row r="80" spans="1:4" x14ac:dyDescent="0.25">
      <c r="A80" s="31"/>
      <c r="B80" s="31"/>
      <c r="C80" s="31"/>
      <c r="D80" s="31"/>
    </row>
    <row r="81" spans="1:4" x14ac:dyDescent="0.25">
      <c r="A81" s="31"/>
      <c r="B81" s="31"/>
      <c r="C81" s="31"/>
      <c r="D81" s="31"/>
    </row>
    <row r="82" spans="1:4" x14ac:dyDescent="0.25">
      <c r="A82" s="31"/>
      <c r="B82" s="31"/>
      <c r="C82" s="31"/>
      <c r="D82" s="31"/>
    </row>
    <row r="83" spans="1:4" x14ac:dyDescent="0.25">
      <c r="A83" s="31"/>
      <c r="B83" s="31"/>
      <c r="C83" s="31"/>
      <c r="D83" s="31"/>
    </row>
    <row r="84" spans="1:4" x14ac:dyDescent="0.25">
      <c r="A84" s="31"/>
      <c r="B84" s="31"/>
      <c r="C84" s="31"/>
      <c r="D84" s="31"/>
    </row>
    <row r="85" spans="1:4" x14ac:dyDescent="0.25">
      <c r="A85" s="31"/>
      <c r="B85" s="31"/>
      <c r="C85" s="31"/>
      <c r="D85" s="31"/>
    </row>
    <row r="86" spans="1:4" x14ac:dyDescent="0.25">
      <c r="A86" s="31"/>
      <c r="B86" s="31"/>
      <c r="C86" s="31"/>
      <c r="D86" s="31"/>
    </row>
    <row r="87" spans="1:4" x14ac:dyDescent="0.25">
      <c r="A87" s="31"/>
      <c r="B87" s="31"/>
      <c r="C87" s="31"/>
      <c r="D87" s="31"/>
    </row>
    <row r="88" spans="1:4" x14ac:dyDescent="0.25">
      <c r="A88" s="31"/>
      <c r="B88" s="31"/>
      <c r="C88" s="31"/>
      <c r="D88" s="31"/>
    </row>
    <row r="89" spans="1:4" x14ac:dyDescent="0.25">
      <c r="A89" s="31"/>
      <c r="B89" s="31"/>
      <c r="C89" s="31"/>
      <c r="D89" s="31"/>
    </row>
    <row r="90" spans="1:4" x14ac:dyDescent="0.25">
      <c r="A90" s="31"/>
      <c r="B90" s="31"/>
      <c r="C90" s="31"/>
      <c r="D90" s="31"/>
    </row>
    <row r="91" spans="1:4" x14ac:dyDescent="0.25">
      <c r="A91" s="31"/>
      <c r="B91" s="31"/>
      <c r="C91" s="31"/>
      <c r="D91" s="31"/>
    </row>
    <row r="92" spans="1:4" x14ac:dyDescent="0.25">
      <c r="A92" s="31"/>
      <c r="B92" s="31"/>
      <c r="C92" s="31"/>
      <c r="D92" s="31"/>
    </row>
    <row r="93" spans="1:4" x14ac:dyDescent="0.25">
      <c r="A93" s="31"/>
      <c r="B93" s="31"/>
      <c r="C93" s="31"/>
      <c r="D93" s="31"/>
    </row>
    <row r="94" spans="1:4" x14ac:dyDescent="0.25">
      <c r="A94" s="31"/>
      <c r="B94" s="31"/>
      <c r="C94" s="31"/>
      <c r="D94" s="31"/>
    </row>
    <row r="95" spans="1:4" x14ac:dyDescent="0.25">
      <c r="A95" s="31"/>
      <c r="B95" s="31"/>
      <c r="C95" s="31"/>
      <c r="D95" s="31"/>
    </row>
    <row r="96" spans="1:4" x14ac:dyDescent="0.25">
      <c r="A96" s="31"/>
      <c r="B96" s="31"/>
      <c r="C96" s="31"/>
      <c r="D96" s="31"/>
    </row>
    <row r="97" spans="1:4" x14ac:dyDescent="0.25">
      <c r="A97" s="31"/>
      <c r="B97" s="31"/>
      <c r="C97" s="31"/>
      <c r="D97" s="31"/>
    </row>
    <row r="98" spans="1:4" x14ac:dyDescent="0.25">
      <c r="A98" s="31"/>
      <c r="B98" s="31"/>
      <c r="C98" s="31"/>
      <c r="D98" s="31"/>
    </row>
    <row r="99" spans="1:4" x14ac:dyDescent="0.25">
      <c r="A99" s="31"/>
      <c r="B99" s="31"/>
      <c r="C99" s="31"/>
      <c r="D99" s="31"/>
    </row>
    <row r="100" spans="1:4" x14ac:dyDescent="0.25">
      <c r="A100" s="31"/>
      <c r="B100" s="31"/>
      <c r="C100" s="31"/>
      <c r="D100" s="31"/>
    </row>
    <row r="101" spans="1:4" x14ac:dyDescent="0.25">
      <c r="A101" s="31"/>
      <c r="B101" s="31"/>
      <c r="C101" s="31"/>
      <c r="D101" s="31"/>
    </row>
    <row r="102" spans="1:4" x14ac:dyDescent="0.25">
      <c r="A102" s="31"/>
      <c r="B102" s="31"/>
      <c r="C102" s="31"/>
      <c r="D102" s="31"/>
    </row>
    <row r="103" spans="1:4" x14ac:dyDescent="0.25">
      <c r="A103" s="31"/>
      <c r="B103" s="31"/>
      <c r="C103" s="31"/>
      <c r="D103" s="31"/>
    </row>
    <row r="104" spans="1:4" x14ac:dyDescent="0.25">
      <c r="A104" s="31"/>
      <c r="B104" s="31"/>
      <c r="C104" s="31"/>
      <c r="D104" s="31"/>
    </row>
    <row r="105" spans="1:4" x14ac:dyDescent="0.25">
      <c r="A105" s="31"/>
      <c r="B105" s="31"/>
      <c r="C105" s="31"/>
      <c r="D105" s="31"/>
    </row>
    <row r="106" spans="1:4" x14ac:dyDescent="0.25">
      <c r="A106" s="31"/>
      <c r="B106" s="31"/>
      <c r="C106" s="31"/>
      <c r="D106" s="31"/>
    </row>
    <row r="107" spans="1:4" x14ac:dyDescent="0.25">
      <c r="A107" s="31"/>
      <c r="B107" s="31"/>
      <c r="C107" s="31"/>
      <c r="D107" s="31"/>
    </row>
    <row r="108" spans="1:4" x14ac:dyDescent="0.25">
      <c r="A108" s="31"/>
      <c r="B108" s="31"/>
      <c r="C108" s="31"/>
      <c r="D108" s="31"/>
    </row>
    <row r="109" spans="1:4" x14ac:dyDescent="0.25">
      <c r="A109" s="31"/>
      <c r="B109" s="31"/>
      <c r="C109" s="31"/>
      <c r="D109" s="31"/>
    </row>
    <row r="110" spans="1:4" x14ac:dyDescent="0.25">
      <c r="A110" s="31"/>
      <c r="B110" s="31"/>
      <c r="C110" s="31"/>
      <c r="D110" s="31"/>
    </row>
    <row r="111" spans="1:4" x14ac:dyDescent="0.25">
      <c r="A111" s="31"/>
      <c r="B111" s="31"/>
      <c r="C111" s="31"/>
      <c r="D111" s="31"/>
    </row>
    <row r="112" spans="1:4" x14ac:dyDescent="0.25">
      <c r="A112" s="31"/>
      <c r="B112" s="31"/>
      <c r="C112" s="31"/>
      <c r="D112" s="31"/>
    </row>
    <row r="113" spans="1:4" x14ac:dyDescent="0.25">
      <c r="A113" s="31"/>
      <c r="B113" s="31"/>
      <c r="C113" s="31"/>
      <c r="D113" s="31"/>
    </row>
    <row r="114" spans="1:4" x14ac:dyDescent="0.25">
      <c r="A114" s="31"/>
      <c r="B114" s="31"/>
      <c r="C114" s="31"/>
      <c r="D114" s="31"/>
    </row>
    <row r="115" spans="1:4" x14ac:dyDescent="0.25">
      <c r="A115" s="31"/>
      <c r="B115" s="31"/>
      <c r="C115" s="31"/>
      <c r="D115" s="31"/>
    </row>
    <row r="116" spans="1:4" x14ac:dyDescent="0.25">
      <c r="A116" s="31"/>
      <c r="B116" s="31"/>
      <c r="C116" s="31"/>
      <c r="D116" s="31"/>
    </row>
    <row r="117" spans="1:4" x14ac:dyDescent="0.25">
      <c r="A117" s="31"/>
      <c r="B117" s="31"/>
      <c r="C117" s="31"/>
      <c r="D117" s="31"/>
    </row>
    <row r="118" spans="1:4" x14ac:dyDescent="0.25">
      <c r="A118" s="31"/>
      <c r="B118" s="31"/>
      <c r="C118" s="31"/>
      <c r="D118" s="31"/>
    </row>
    <row r="119" spans="1:4" x14ac:dyDescent="0.25">
      <c r="A119" s="31"/>
      <c r="B119" s="31"/>
      <c r="C119" s="31"/>
      <c r="D119" s="31"/>
    </row>
    <row r="120" spans="1:4" x14ac:dyDescent="0.25">
      <c r="A120" s="31"/>
      <c r="B120" s="31"/>
      <c r="C120" s="31"/>
      <c r="D120" s="31"/>
    </row>
    <row r="121" spans="1:4" x14ac:dyDescent="0.25">
      <c r="A121" s="31"/>
      <c r="B121" s="31"/>
      <c r="C121" s="31"/>
      <c r="D121" s="31"/>
    </row>
    <row r="122" spans="1:4" x14ac:dyDescent="0.25">
      <c r="A122" s="31"/>
      <c r="B122" s="31"/>
      <c r="C122" s="31"/>
      <c r="D122" s="31"/>
    </row>
    <row r="123" spans="1:4" x14ac:dyDescent="0.25">
      <c r="A123" s="31"/>
      <c r="B123" s="31"/>
      <c r="C123" s="31"/>
      <c r="D123" s="31"/>
    </row>
    <row r="124" spans="1:4" x14ac:dyDescent="0.25">
      <c r="A124" s="31"/>
      <c r="B124" s="31"/>
      <c r="C124" s="31"/>
      <c r="D124" s="31"/>
    </row>
    <row r="125" spans="1:4" x14ac:dyDescent="0.25">
      <c r="A125" s="31"/>
      <c r="B125" s="31"/>
      <c r="C125" s="31"/>
      <c r="D125" s="31"/>
    </row>
    <row r="126" spans="1:4" x14ac:dyDescent="0.25">
      <c r="A126" s="31"/>
      <c r="B126" s="31"/>
      <c r="C126" s="31"/>
      <c r="D126" s="31"/>
    </row>
    <row r="127" spans="1:4" x14ac:dyDescent="0.25">
      <c r="A127" s="31"/>
      <c r="B127" s="31"/>
      <c r="C127" s="31"/>
      <c r="D127" s="31"/>
    </row>
    <row r="128" spans="1:4" x14ac:dyDescent="0.25">
      <c r="A128" s="31"/>
      <c r="B128" s="31"/>
      <c r="C128" s="31"/>
      <c r="D128" s="31"/>
    </row>
    <row r="129" spans="1:4" x14ac:dyDescent="0.25">
      <c r="A129" s="31"/>
      <c r="B129" s="31"/>
      <c r="C129" s="31"/>
      <c r="D129" s="31"/>
    </row>
    <row r="130" spans="1:4" x14ac:dyDescent="0.25">
      <c r="A130" s="31"/>
      <c r="B130" s="31"/>
      <c r="C130" s="31"/>
      <c r="D130" s="31"/>
    </row>
    <row r="131" spans="1:4" x14ac:dyDescent="0.25">
      <c r="A131" s="31"/>
      <c r="B131" s="31"/>
      <c r="C131" s="31"/>
      <c r="D131" s="31"/>
    </row>
    <row r="132" spans="1:4" x14ac:dyDescent="0.25">
      <c r="A132" s="31"/>
      <c r="B132" s="31"/>
      <c r="C132" s="31"/>
      <c r="D132" s="31"/>
    </row>
    <row r="133" spans="1:4" x14ac:dyDescent="0.25">
      <c r="A133" s="31"/>
      <c r="B133" s="31"/>
      <c r="C133" s="31"/>
      <c r="D133" s="31"/>
    </row>
    <row r="134" spans="1:4" x14ac:dyDescent="0.25">
      <c r="A134" s="31"/>
      <c r="B134" s="31"/>
      <c r="C134" s="31"/>
      <c r="D134" s="31"/>
    </row>
    <row r="135" spans="1:4" x14ac:dyDescent="0.25">
      <c r="A135" s="31"/>
      <c r="B135" s="31"/>
      <c r="C135" s="31"/>
      <c r="D135" s="31"/>
    </row>
    <row r="136" spans="1:4" x14ac:dyDescent="0.25">
      <c r="A136" s="31"/>
      <c r="B136" s="31"/>
      <c r="C136" s="31"/>
      <c r="D136" s="31"/>
    </row>
    <row r="137" spans="1:4" x14ac:dyDescent="0.25">
      <c r="A137" s="31"/>
      <c r="B137" s="31"/>
      <c r="C137" s="31"/>
      <c r="D137" s="31"/>
    </row>
    <row r="138" spans="1:4" x14ac:dyDescent="0.25">
      <c r="A138" s="31"/>
      <c r="B138" s="31"/>
      <c r="C138" s="31"/>
      <c r="D138" s="31"/>
    </row>
    <row r="139" spans="1:4" x14ac:dyDescent="0.25">
      <c r="A139" s="31"/>
      <c r="B139" s="31"/>
      <c r="C139" s="31"/>
      <c r="D139" s="31"/>
    </row>
    <row r="140" spans="1:4" x14ac:dyDescent="0.25">
      <c r="A140" s="31"/>
      <c r="B140" s="31"/>
      <c r="C140" s="31"/>
      <c r="D140" s="31"/>
    </row>
    <row r="141" spans="1:4" x14ac:dyDescent="0.25">
      <c r="A141" s="31"/>
      <c r="B141" s="31"/>
      <c r="C141" s="31"/>
      <c r="D141" s="31"/>
    </row>
    <row r="142" spans="1:4" x14ac:dyDescent="0.25">
      <c r="A142" s="31"/>
      <c r="B142" s="31"/>
      <c r="C142" s="31"/>
      <c r="D142" s="31"/>
    </row>
    <row r="143" spans="1:4" x14ac:dyDescent="0.25">
      <c r="A143" s="31"/>
      <c r="B143" s="31"/>
      <c r="C143" s="31"/>
      <c r="D143" s="31"/>
    </row>
    <row r="144" spans="1:4" x14ac:dyDescent="0.25">
      <c r="A144" s="31"/>
      <c r="B144" s="31"/>
      <c r="C144" s="31"/>
      <c r="D144" s="31"/>
    </row>
    <row r="145" spans="1:4" x14ac:dyDescent="0.25">
      <c r="A145" s="31"/>
      <c r="B145" s="31"/>
      <c r="C145" s="31"/>
      <c r="D145" s="31"/>
    </row>
    <row r="146" spans="1:4" x14ac:dyDescent="0.25">
      <c r="A146" s="31"/>
      <c r="B146" s="31"/>
      <c r="C146" s="31"/>
      <c r="D146" s="31"/>
    </row>
    <row r="147" spans="1:4" x14ac:dyDescent="0.25">
      <c r="A147" s="31"/>
      <c r="B147" s="31"/>
      <c r="C147" s="31"/>
      <c r="D147" s="31"/>
    </row>
  </sheetData>
  <sheetProtection algorithmName="SHA-512" hashValue="h4kLp2p3jp31F/N0iC0+o7qbEMhpnnlvSLNfP8Wzmy+s6Ic13+b4L2oFR4nLSF84hzo6gGRrzTNVrj1/xGlFlw==" saltValue="2BW52N7ZgfrSZ1OfOLlpyA==" spinCount="100000" sheet="1" objects="1" scenarios="1"/>
  <protectedRanges>
    <protectedRange sqref="D1:D25" name="Диапазон1"/>
  </protectedRanges>
  <mergeCells count="16">
    <mergeCell ref="D19:D21"/>
    <mergeCell ref="D22:D25"/>
    <mergeCell ref="D1:D4"/>
    <mergeCell ref="D5:D6"/>
    <mergeCell ref="D7:D10"/>
    <mergeCell ref="D11:D14"/>
    <mergeCell ref="D15:D18"/>
    <mergeCell ref="A1:C1"/>
    <mergeCell ref="A2:C2"/>
    <mergeCell ref="A3:C3"/>
    <mergeCell ref="A19:A21"/>
    <mergeCell ref="A22:A25"/>
    <mergeCell ref="A5:A6"/>
    <mergeCell ref="A7:A10"/>
    <mergeCell ref="A11:A14"/>
    <mergeCell ref="A15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  <pageSetUpPr fitToPage="1"/>
  </sheetPr>
  <dimension ref="A1:U169"/>
  <sheetViews>
    <sheetView zoomScale="70" zoomScaleNormal="70" workbookViewId="0">
      <selection activeCell="E3" sqref="E3"/>
    </sheetView>
  </sheetViews>
  <sheetFormatPr defaultRowHeight="15" x14ac:dyDescent="0.25"/>
  <cols>
    <col min="1" max="1" width="6.85546875" style="41" customWidth="1"/>
    <col min="2" max="2" width="75.42578125" style="186" customWidth="1"/>
    <col min="3" max="3" width="26.5703125" style="186" customWidth="1"/>
    <col min="4" max="4" width="13.42578125" style="41" customWidth="1"/>
    <col min="5" max="5" width="15.85546875" style="41" customWidth="1"/>
    <col min="6" max="6" width="65.85546875" style="186" customWidth="1"/>
    <col min="7" max="7" width="32.140625" customWidth="1"/>
    <col min="8" max="8" width="13.85546875" customWidth="1"/>
    <col min="9" max="9" width="25.42578125" customWidth="1"/>
    <col min="10" max="10" width="17.5703125" customWidth="1"/>
    <col min="11" max="11" width="15.28515625" customWidth="1"/>
  </cols>
  <sheetData>
    <row r="1" spans="1:21" s="187" customFormat="1" ht="30.95" customHeight="1" thickBot="1" x14ac:dyDescent="0.3">
      <c r="A1" s="189"/>
      <c r="B1" s="439" t="s">
        <v>101</v>
      </c>
      <c r="C1" s="440"/>
      <c r="D1" s="440"/>
      <c r="E1" s="440"/>
      <c r="F1" s="440"/>
      <c r="G1" s="440"/>
      <c r="H1" s="440"/>
      <c r="I1" s="440"/>
    </row>
    <row r="2" spans="1:21" ht="60" x14ac:dyDescent="0.25">
      <c r="A2" s="462">
        <v>1</v>
      </c>
      <c r="B2" s="163" t="s">
        <v>436</v>
      </c>
      <c r="C2" s="458" t="s">
        <v>445</v>
      </c>
      <c r="D2" s="135" t="s">
        <v>437</v>
      </c>
      <c r="E2" s="135" t="s">
        <v>438</v>
      </c>
      <c r="F2" s="329" t="s">
        <v>439</v>
      </c>
      <c r="G2" s="329" t="s">
        <v>440</v>
      </c>
      <c r="H2" s="329" t="s">
        <v>441</v>
      </c>
      <c r="I2" s="326" t="s">
        <v>442</v>
      </c>
      <c r="K2" s="176" t="s">
        <v>1049</v>
      </c>
      <c r="L2" s="177" t="s">
        <v>1050</v>
      </c>
      <c r="M2" s="177" t="s">
        <v>1053</v>
      </c>
      <c r="N2" s="177" t="s">
        <v>1051</v>
      </c>
      <c r="O2" s="178" t="s">
        <v>1052</v>
      </c>
    </row>
    <row r="3" spans="1:21" ht="69.95" customHeight="1" thickBot="1" x14ac:dyDescent="0.3">
      <c r="A3" s="463"/>
      <c r="B3" s="164" t="s">
        <v>1304</v>
      </c>
      <c r="C3" s="459"/>
      <c r="D3" s="137">
        <f>'Здоровьесберегающая среда'!D5</f>
        <v>0</v>
      </c>
      <c r="E3" s="212"/>
      <c r="F3" s="330"/>
      <c r="G3" s="330"/>
      <c r="H3" s="330"/>
      <c r="I3" s="327"/>
      <c r="K3" s="179">
        <f>SUM('Здоровьесберегающая среда'!C16,'Физ-ра спорт'!C26)</f>
        <v>22</v>
      </c>
      <c r="L3" s="121">
        <f>SUM(D3,D18,D27,D39,D54,D69,D90,D105,D126,D147)</f>
        <v>0</v>
      </c>
      <c r="M3" s="180">
        <f>L3*100/K3</f>
        <v>0</v>
      </c>
      <c r="N3" s="121">
        <f>SUM(E3,E18,E27,E39,E54,E69,E90,E105,E126,E147)</f>
        <v>0</v>
      </c>
      <c r="O3" s="181">
        <f>N3*100/K3</f>
        <v>0</v>
      </c>
    </row>
    <row r="4" spans="1:21" ht="22.5" customHeight="1" thickBot="1" x14ac:dyDescent="0.3">
      <c r="A4" s="464"/>
      <c r="B4" s="188" t="s">
        <v>444</v>
      </c>
      <c r="C4" s="460"/>
      <c r="D4" s="139" t="s">
        <v>446</v>
      </c>
      <c r="E4" s="139" t="s">
        <v>447</v>
      </c>
      <c r="F4" s="331"/>
      <c r="G4" s="331"/>
      <c r="H4" s="331"/>
      <c r="I4" s="328"/>
      <c r="K4" s="465" t="s">
        <v>1055</v>
      </c>
      <c r="L4" s="466"/>
      <c r="M4" s="466"/>
      <c r="N4" s="466"/>
      <c r="O4" s="466"/>
      <c r="P4" s="466"/>
      <c r="Q4" s="466"/>
      <c r="R4" s="466"/>
      <c r="S4" s="466"/>
      <c r="T4" s="466"/>
      <c r="U4" s="467"/>
    </row>
    <row r="5" spans="1:21" ht="18.600000000000001" customHeight="1" x14ac:dyDescent="0.25">
      <c r="A5" s="462"/>
      <c r="B5" s="368" t="s">
        <v>1056</v>
      </c>
      <c r="C5" s="140" t="s">
        <v>449</v>
      </c>
      <c r="D5" s="200"/>
      <c r="E5" s="200"/>
      <c r="F5" s="441"/>
      <c r="G5" s="365"/>
      <c r="H5" s="365"/>
      <c r="I5" s="362"/>
      <c r="K5" s="182"/>
      <c r="L5" s="143">
        <v>1</v>
      </c>
      <c r="M5" s="143">
        <v>2</v>
      </c>
      <c r="N5" s="143">
        <v>3</v>
      </c>
      <c r="O5" s="143">
        <v>4</v>
      </c>
      <c r="P5" s="143">
        <v>5</v>
      </c>
      <c r="Q5" s="143">
        <v>6</v>
      </c>
      <c r="R5" s="143">
        <v>7</v>
      </c>
      <c r="S5" s="143">
        <v>8</v>
      </c>
      <c r="T5" s="143">
        <v>9</v>
      </c>
      <c r="U5" s="143">
        <v>10</v>
      </c>
    </row>
    <row r="6" spans="1:21" x14ac:dyDescent="0.25">
      <c r="A6" s="463"/>
      <c r="B6" s="299"/>
      <c r="C6" s="142" t="s">
        <v>450</v>
      </c>
      <c r="D6" s="201"/>
      <c r="E6" s="201"/>
      <c r="F6" s="438"/>
      <c r="G6" s="366"/>
      <c r="H6" s="366"/>
      <c r="I6" s="363"/>
      <c r="K6" s="182" t="s">
        <v>1054</v>
      </c>
      <c r="L6" s="143">
        <f>D3</f>
        <v>0</v>
      </c>
      <c r="M6" s="143">
        <f>D18</f>
        <v>0</v>
      </c>
      <c r="N6" s="143">
        <f>D27</f>
        <v>0</v>
      </c>
      <c r="O6" s="143">
        <f>D39</f>
        <v>0</v>
      </c>
      <c r="P6" s="143">
        <f>D54</f>
        <v>0</v>
      </c>
      <c r="Q6" s="143">
        <f>D69</f>
        <v>0</v>
      </c>
      <c r="R6" s="143">
        <f>D90</f>
        <v>0</v>
      </c>
      <c r="S6" s="143">
        <f>D105</f>
        <v>0</v>
      </c>
      <c r="T6" s="143">
        <f>D126</f>
        <v>0</v>
      </c>
      <c r="U6" s="143">
        <f>D147</f>
        <v>0</v>
      </c>
    </row>
    <row r="7" spans="1:21" ht="20.100000000000001" customHeight="1" thickBot="1" x14ac:dyDescent="0.3">
      <c r="A7" s="463"/>
      <c r="B7" s="299"/>
      <c r="C7" s="159" t="s">
        <v>451</v>
      </c>
      <c r="D7" s="201"/>
      <c r="E7" s="201"/>
      <c r="F7" s="438"/>
      <c r="G7" s="366"/>
      <c r="H7" s="366"/>
      <c r="I7" s="363"/>
      <c r="K7" s="183" t="s">
        <v>447</v>
      </c>
      <c r="L7" s="145">
        <f>E3</f>
        <v>0</v>
      </c>
      <c r="M7" s="145">
        <f>E18</f>
        <v>0</v>
      </c>
      <c r="N7" s="145">
        <f>E27</f>
        <v>0</v>
      </c>
      <c r="O7" s="145">
        <f>E39</f>
        <v>0</v>
      </c>
      <c r="P7" s="145">
        <f>E54</f>
        <v>0</v>
      </c>
      <c r="Q7" s="145">
        <f>E69</f>
        <v>0</v>
      </c>
      <c r="R7" s="145">
        <f>E90</f>
        <v>0</v>
      </c>
      <c r="S7" s="145">
        <f>E105</f>
        <v>0</v>
      </c>
      <c r="T7" s="145">
        <f>E126</f>
        <v>0</v>
      </c>
      <c r="U7" s="145">
        <f>E147</f>
        <v>0</v>
      </c>
    </row>
    <row r="8" spans="1:21" ht="20.100000000000001" customHeight="1" x14ac:dyDescent="0.25">
      <c r="A8" s="463"/>
      <c r="B8" s="373" t="s">
        <v>1057</v>
      </c>
      <c r="C8" s="158" t="s">
        <v>449</v>
      </c>
      <c r="D8" s="201"/>
      <c r="E8" s="201"/>
      <c r="F8" s="202"/>
      <c r="G8" s="203"/>
      <c r="H8" s="203"/>
      <c r="I8" s="204"/>
    </row>
    <row r="9" spans="1:21" ht="20.100000000000001" customHeight="1" x14ac:dyDescent="0.25">
      <c r="A9" s="463"/>
      <c r="B9" s="373"/>
      <c r="C9" s="142" t="s">
        <v>450</v>
      </c>
      <c r="D9" s="201"/>
      <c r="E9" s="201"/>
      <c r="F9" s="202"/>
      <c r="G9" s="203"/>
      <c r="H9" s="203"/>
      <c r="I9" s="204"/>
    </row>
    <row r="10" spans="1:21" ht="20.100000000000001" customHeight="1" x14ac:dyDescent="0.25">
      <c r="A10" s="463"/>
      <c r="B10" s="373"/>
      <c r="C10" s="159" t="s">
        <v>451</v>
      </c>
      <c r="D10" s="201"/>
      <c r="E10" s="201"/>
      <c r="F10" s="202"/>
      <c r="G10" s="203"/>
      <c r="H10" s="203"/>
      <c r="I10" s="204"/>
    </row>
    <row r="11" spans="1:21" x14ac:dyDescent="0.25">
      <c r="A11" s="463"/>
      <c r="B11" s="299" t="s">
        <v>1058</v>
      </c>
      <c r="C11" s="158" t="s">
        <v>449</v>
      </c>
      <c r="D11" s="201"/>
      <c r="E11" s="201"/>
      <c r="F11" s="438"/>
      <c r="G11" s="366"/>
      <c r="H11" s="366"/>
      <c r="I11" s="363"/>
    </row>
    <row r="12" spans="1:21" x14ac:dyDescent="0.25">
      <c r="A12" s="463"/>
      <c r="B12" s="299"/>
      <c r="C12" s="142" t="s">
        <v>450</v>
      </c>
      <c r="D12" s="201"/>
      <c r="E12" s="201"/>
      <c r="F12" s="438"/>
      <c r="G12" s="366"/>
      <c r="H12" s="366"/>
      <c r="I12" s="363"/>
    </row>
    <row r="13" spans="1:21" x14ac:dyDescent="0.25">
      <c r="A13" s="463"/>
      <c r="B13" s="299"/>
      <c r="C13" s="159" t="s">
        <v>451</v>
      </c>
      <c r="D13" s="201"/>
      <c r="E13" s="201"/>
      <c r="F13" s="438"/>
      <c r="G13" s="366"/>
      <c r="H13" s="366"/>
      <c r="I13" s="363"/>
    </row>
    <row r="14" spans="1:21" x14ac:dyDescent="0.25">
      <c r="A14" s="463"/>
      <c r="B14" s="299" t="s">
        <v>1059</v>
      </c>
      <c r="C14" s="158" t="s">
        <v>449</v>
      </c>
      <c r="D14" s="201"/>
      <c r="E14" s="201"/>
      <c r="F14" s="438"/>
      <c r="G14" s="366"/>
      <c r="H14" s="366"/>
      <c r="I14" s="363"/>
    </row>
    <row r="15" spans="1:21" x14ac:dyDescent="0.25">
      <c r="A15" s="463"/>
      <c r="B15" s="299"/>
      <c r="C15" s="142" t="s">
        <v>450</v>
      </c>
      <c r="D15" s="201"/>
      <c r="E15" s="201"/>
      <c r="F15" s="438"/>
      <c r="G15" s="366"/>
      <c r="H15" s="366"/>
      <c r="I15" s="363"/>
    </row>
    <row r="16" spans="1:21" ht="15.75" thickBot="1" x14ac:dyDescent="0.3">
      <c r="A16" s="464"/>
      <c r="B16" s="369"/>
      <c r="C16" s="144" t="s">
        <v>451</v>
      </c>
      <c r="D16" s="205"/>
      <c r="E16" s="205"/>
      <c r="F16" s="442"/>
      <c r="G16" s="367"/>
      <c r="H16" s="367"/>
      <c r="I16" s="364"/>
    </row>
    <row r="17" spans="1:9" ht="45" x14ac:dyDescent="0.25">
      <c r="A17" s="468">
        <v>2</v>
      </c>
      <c r="B17" s="134" t="s">
        <v>436</v>
      </c>
      <c r="C17" s="458" t="s">
        <v>445</v>
      </c>
      <c r="D17" s="135" t="s">
        <v>437</v>
      </c>
      <c r="E17" s="135" t="s">
        <v>438</v>
      </c>
      <c r="F17" s="329" t="s">
        <v>439</v>
      </c>
      <c r="G17" s="329" t="s">
        <v>440</v>
      </c>
      <c r="H17" s="329" t="s">
        <v>441</v>
      </c>
      <c r="I17" s="326" t="s">
        <v>442</v>
      </c>
    </row>
    <row r="18" spans="1:9" ht="69.95" customHeight="1" x14ac:dyDescent="0.25">
      <c r="A18" s="469"/>
      <c r="B18" s="136" t="s">
        <v>1060</v>
      </c>
      <c r="C18" s="459"/>
      <c r="D18" s="137">
        <f>'Здоровьесберегающая среда'!D7</f>
        <v>0</v>
      </c>
      <c r="E18" s="212"/>
      <c r="F18" s="330"/>
      <c r="G18" s="330"/>
      <c r="H18" s="330"/>
      <c r="I18" s="327"/>
    </row>
    <row r="19" spans="1:9" ht="22.5" customHeight="1" thickBot="1" x14ac:dyDescent="0.3">
      <c r="A19" s="470"/>
      <c r="B19" s="138" t="s">
        <v>444</v>
      </c>
      <c r="C19" s="460"/>
      <c r="D19" s="139" t="s">
        <v>446</v>
      </c>
      <c r="E19" s="139" t="s">
        <v>447</v>
      </c>
      <c r="F19" s="331"/>
      <c r="G19" s="331"/>
      <c r="H19" s="331"/>
      <c r="I19" s="328"/>
    </row>
    <row r="20" spans="1:9" x14ac:dyDescent="0.25">
      <c r="A20" s="468"/>
      <c r="B20" s="443" t="s">
        <v>1061</v>
      </c>
      <c r="C20" s="140" t="s">
        <v>449</v>
      </c>
      <c r="D20" s="200"/>
      <c r="E20" s="200"/>
      <c r="F20" s="441"/>
      <c r="G20" s="365"/>
      <c r="H20" s="365"/>
      <c r="I20" s="362"/>
    </row>
    <row r="21" spans="1:9" x14ac:dyDescent="0.25">
      <c r="A21" s="469"/>
      <c r="B21" s="444"/>
      <c r="C21" s="142" t="s">
        <v>450</v>
      </c>
      <c r="D21" s="201"/>
      <c r="E21" s="201"/>
      <c r="F21" s="438"/>
      <c r="G21" s="366"/>
      <c r="H21" s="366"/>
      <c r="I21" s="363"/>
    </row>
    <row r="22" spans="1:9" x14ac:dyDescent="0.25">
      <c r="A22" s="469"/>
      <c r="B22" s="444"/>
      <c r="C22" s="159" t="s">
        <v>451</v>
      </c>
      <c r="D22" s="201"/>
      <c r="E22" s="201"/>
      <c r="F22" s="438"/>
      <c r="G22" s="366"/>
      <c r="H22" s="366"/>
      <c r="I22" s="363"/>
    </row>
    <row r="23" spans="1:9" ht="18.95" customHeight="1" x14ac:dyDescent="0.25">
      <c r="A23" s="469"/>
      <c r="B23" s="445" t="s">
        <v>1062</v>
      </c>
      <c r="C23" s="158" t="s">
        <v>463</v>
      </c>
      <c r="D23" s="201"/>
      <c r="E23" s="201"/>
      <c r="F23" s="438"/>
      <c r="G23" s="366"/>
      <c r="H23" s="366"/>
      <c r="I23" s="363"/>
    </row>
    <row r="24" spans="1:9" ht="20.100000000000001" customHeight="1" x14ac:dyDescent="0.25">
      <c r="A24" s="469"/>
      <c r="B24" s="445"/>
      <c r="C24" s="142" t="s">
        <v>464</v>
      </c>
      <c r="D24" s="201"/>
      <c r="E24" s="201"/>
      <c r="F24" s="438"/>
      <c r="G24" s="366"/>
      <c r="H24" s="366"/>
      <c r="I24" s="363"/>
    </row>
    <row r="25" spans="1:9" ht="19.5" customHeight="1" thickBot="1" x14ac:dyDescent="0.3">
      <c r="A25" s="470"/>
      <c r="B25" s="446"/>
      <c r="C25" s="144" t="s">
        <v>465</v>
      </c>
      <c r="D25" s="205"/>
      <c r="E25" s="205"/>
      <c r="F25" s="442"/>
      <c r="G25" s="367"/>
      <c r="H25" s="367"/>
      <c r="I25" s="364"/>
    </row>
    <row r="26" spans="1:9" ht="45" x14ac:dyDescent="0.25">
      <c r="A26" s="468">
        <v>3</v>
      </c>
      <c r="B26" s="134" t="s">
        <v>436</v>
      </c>
      <c r="C26" s="458" t="s">
        <v>445</v>
      </c>
      <c r="D26" s="135" t="s">
        <v>437</v>
      </c>
      <c r="E26" s="135" t="s">
        <v>438</v>
      </c>
      <c r="F26" s="329" t="s">
        <v>439</v>
      </c>
      <c r="G26" s="329" t="s">
        <v>440</v>
      </c>
      <c r="H26" s="329" t="s">
        <v>441</v>
      </c>
      <c r="I26" s="326" t="s">
        <v>442</v>
      </c>
    </row>
    <row r="27" spans="1:9" ht="69.95" customHeight="1" x14ac:dyDescent="0.25">
      <c r="A27" s="469"/>
      <c r="B27" s="136" t="s">
        <v>104</v>
      </c>
      <c r="C27" s="459"/>
      <c r="D27" s="137">
        <f>'Здоровьесберегающая среда'!D9</f>
        <v>0</v>
      </c>
      <c r="E27" s="212"/>
      <c r="F27" s="330"/>
      <c r="G27" s="330"/>
      <c r="H27" s="330"/>
      <c r="I27" s="327"/>
    </row>
    <row r="28" spans="1:9" ht="22.5" customHeight="1" thickBot="1" x14ac:dyDescent="0.3">
      <c r="A28" s="470"/>
      <c r="B28" s="138" t="s">
        <v>444</v>
      </c>
      <c r="C28" s="460"/>
      <c r="D28" s="139" t="s">
        <v>446</v>
      </c>
      <c r="E28" s="139" t="s">
        <v>447</v>
      </c>
      <c r="F28" s="331"/>
      <c r="G28" s="331"/>
      <c r="H28" s="331"/>
      <c r="I28" s="328"/>
    </row>
    <row r="29" spans="1:9" x14ac:dyDescent="0.25">
      <c r="A29" s="468"/>
      <c r="B29" s="447" t="s">
        <v>1063</v>
      </c>
      <c r="C29" s="140" t="s">
        <v>449</v>
      </c>
      <c r="D29" s="200"/>
      <c r="E29" s="200"/>
      <c r="F29" s="206"/>
      <c r="G29" s="207"/>
      <c r="H29" s="207"/>
      <c r="I29" s="208"/>
    </row>
    <row r="30" spans="1:9" x14ac:dyDescent="0.25">
      <c r="A30" s="469"/>
      <c r="B30" s="448"/>
      <c r="C30" s="142" t="s">
        <v>450</v>
      </c>
      <c r="D30" s="201"/>
      <c r="E30" s="201"/>
      <c r="F30" s="202"/>
      <c r="G30" s="203"/>
      <c r="H30" s="203"/>
      <c r="I30" s="204"/>
    </row>
    <row r="31" spans="1:9" x14ac:dyDescent="0.25">
      <c r="A31" s="469"/>
      <c r="B31" s="448"/>
      <c r="C31" s="159" t="s">
        <v>1064</v>
      </c>
      <c r="D31" s="201"/>
      <c r="E31" s="201"/>
      <c r="F31" s="202"/>
      <c r="G31" s="203"/>
      <c r="H31" s="203"/>
      <c r="I31" s="204"/>
    </row>
    <row r="32" spans="1:9" x14ac:dyDescent="0.25">
      <c r="A32" s="469"/>
      <c r="B32" s="448" t="s">
        <v>1065</v>
      </c>
      <c r="C32" s="158" t="s">
        <v>449</v>
      </c>
      <c r="D32" s="201"/>
      <c r="E32" s="201"/>
      <c r="F32" s="438"/>
      <c r="G32" s="366"/>
      <c r="H32" s="366"/>
      <c r="I32" s="363"/>
    </row>
    <row r="33" spans="1:9" x14ac:dyDescent="0.25">
      <c r="A33" s="469"/>
      <c r="B33" s="448"/>
      <c r="C33" s="142" t="s">
        <v>450</v>
      </c>
      <c r="D33" s="201"/>
      <c r="E33" s="201"/>
      <c r="F33" s="438"/>
      <c r="G33" s="366"/>
      <c r="H33" s="366"/>
      <c r="I33" s="363"/>
    </row>
    <row r="34" spans="1:9" x14ac:dyDescent="0.25">
      <c r="A34" s="469"/>
      <c r="B34" s="448"/>
      <c r="C34" s="159" t="s">
        <v>451</v>
      </c>
      <c r="D34" s="201"/>
      <c r="E34" s="201"/>
      <c r="F34" s="438"/>
      <c r="G34" s="366"/>
      <c r="H34" s="366"/>
      <c r="I34" s="363"/>
    </row>
    <row r="35" spans="1:9" x14ac:dyDescent="0.25">
      <c r="A35" s="469"/>
      <c r="B35" s="448" t="s">
        <v>1066</v>
      </c>
      <c r="C35" s="158" t="s">
        <v>449</v>
      </c>
      <c r="D35" s="201"/>
      <c r="E35" s="201"/>
      <c r="F35" s="438"/>
      <c r="G35" s="366"/>
      <c r="H35" s="366"/>
      <c r="I35" s="363"/>
    </row>
    <row r="36" spans="1:9" x14ac:dyDescent="0.25">
      <c r="A36" s="469"/>
      <c r="B36" s="449"/>
      <c r="C36" s="142" t="s">
        <v>450</v>
      </c>
      <c r="D36" s="201"/>
      <c r="E36" s="201"/>
      <c r="F36" s="438"/>
      <c r="G36" s="366"/>
      <c r="H36" s="366"/>
      <c r="I36" s="363"/>
    </row>
    <row r="37" spans="1:9" ht="15.75" thickBot="1" x14ac:dyDescent="0.3">
      <c r="A37" s="470"/>
      <c r="B37" s="450"/>
      <c r="C37" s="144" t="s">
        <v>451</v>
      </c>
      <c r="D37" s="205"/>
      <c r="E37" s="205"/>
      <c r="F37" s="442"/>
      <c r="G37" s="367"/>
      <c r="H37" s="367"/>
      <c r="I37" s="364"/>
    </row>
    <row r="38" spans="1:9" ht="45" x14ac:dyDescent="0.25">
      <c r="A38" s="468">
        <v>4</v>
      </c>
      <c r="B38" s="134" t="s">
        <v>436</v>
      </c>
      <c r="C38" s="458" t="s">
        <v>445</v>
      </c>
      <c r="D38" s="135" t="s">
        <v>437</v>
      </c>
      <c r="E38" s="135" t="s">
        <v>438</v>
      </c>
      <c r="F38" s="329" t="s">
        <v>439</v>
      </c>
      <c r="G38" s="329" t="s">
        <v>440</v>
      </c>
      <c r="H38" s="329" t="s">
        <v>441</v>
      </c>
      <c r="I38" s="326" t="s">
        <v>442</v>
      </c>
    </row>
    <row r="39" spans="1:9" ht="69.95" customHeight="1" x14ac:dyDescent="0.25">
      <c r="A39" s="469"/>
      <c r="B39" s="136" t="s">
        <v>109</v>
      </c>
      <c r="C39" s="459"/>
      <c r="D39" s="137">
        <f>'Здоровьесберегающая среда'!D13</f>
        <v>0</v>
      </c>
      <c r="E39" s="212"/>
      <c r="F39" s="330"/>
      <c r="G39" s="330"/>
      <c r="H39" s="330"/>
      <c r="I39" s="327"/>
    </row>
    <row r="40" spans="1:9" ht="22.5" customHeight="1" thickBot="1" x14ac:dyDescent="0.3">
      <c r="A40" s="470"/>
      <c r="B40" s="138" t="s">
        <v>444</v>
      </c>
      <c r="C40" s="460"/>
      <c r="D40" s="139" t="s">
        <v>446</v>
      </c>
      <c r="E40" s="139" t="s">
        <v>447</v>
      </c>
      <c r="F40" s="331"/>
      <c r="G40" s="331"/>
      <c r="H40" s="331"/>
      <c r="I40" s="328"/>
    </row>
    <row r="41" spans="1:9" x14ac:dyDescent="0.25">
      <c r="A41" s="463"/>
      <c r="B41" s="453" t="s">
        <v>1067</v>
      </c>
      <c r="C41" s="140" t="s">
        <v>449</v>
      </c>
      <c r="D41" s="200"/>
      <c r="E41" s="200"/>
      <c r="F41" s="441"/>
      <c r="G41" s="365"/>
      <c r="H41" s="365"/>
      <c r="I41" s="362"/>
    </row>
    <row r="42" spans="1:9" x14ac:dyDescent="0.25">
      <c r="A42" s="463"/>
      <c r="B42" s="454"/>
      <c r="C42" s="142" t="s">
        <v>450</v>
      </c>
      <c r="D42" s="201"/>
      <c r="E42" s="201"/>
      <c r="F42" s="438"/>
      <c r="G42" s="366"/>
      <c r="H42" s="366"/>
      <c r="I42" s="363"/>
    </row>
    <row r="43" spans="1:9" x14ac:dyDescent="0.25">
      <c r="A43" s="463"/>
      <c r="B43" s="454"/>
      <c r="C43" s="159" t="s">
        <v>451</v>
      </c>
      <c r="D43" s="201"/>
      <c r="E43" s="201"/>
      <c r="F43" s="438"/>
      <c r="G43" s="366"/>
      <c r="H43" s="366"/>
      <c r="I43" s="363"/>
    </row>
    <row r="44" spans="1:9" x14ac:dyDescent="0.25">
      <c r="A44" s="463"/>
      <c r="B44" s="451" t="s">
        <v>1068</v>
      </c>
      <c r="C44" s="158" t="s">
        <v>449</v>
      </c>
      <c r="D44" s="201"/>
      <c r="E44" s="201"/>
      <c r="F44" s="438"/>
      <c r="G44" s="366"/>
      <c r="H44" s="366"/>
      <c r="I44" s="363"/>
    </row>
    <row r="45" spans="1:9" x14ac:dyDescent="0.25">
      <c r="A45" s="463"/>
      <c r="B45" s="451"/>
      <c r="C45" s="142" t="s">
        <v>450</v>
      </c>
      <c r="D45" s="201"/>
      <c r="E45" s="201"/>
      <c r="F45" s="438"/>
      <c r="G45" s="366"/>
      <c r="H45" s="366"/>
      <c r="I45" s="363"/>
    </row>
    <row r="46" spans="1:9" x14ac:dyDescent="0.25">
      <c r="A46" s="463"/>
      <c r="B46" s="451"/>
      <c r="C46" s="159" t="s">
        <v>451</v>
      </c>
      <c r="D46" s="201"/>
      <c r="E46" s="201"/>
      <c r="F46" s="438"/>
      <c r="G46" s="366"/>
      <c r="H46" s="366"/>
      <c r="I46" s="363"/>
    </row>
    <row r="47" spans="1:9" x14ac:dyDescent="0.25">
      <c r="A47" s="463"/>
      <c r="B47" s="451" t="s">
        <v>1069</v>
      </c>
      <c r="C47" s="158" t="s">
        <v>449</v>
      </c>
      <c r="D47" s="201"/>
      <c r="E47" s="201"/>
      <c r="F47" s="438"/>
      <c r="G47" s="366"/>
      <c r="H47" s="366"/>
      <c r="I47" s="363"/>
    </row>
    <row r="48" spans="1:9" x14ac:dyDescent="0.25">
      <c r="A48" s="463"/>
      <c r="B48" s="451"/>
      <c r="C48" s="142" t="s">
        <v>450</v>
      </c>
      <c r="D48" s="201"/>
      <c r="E48" s="201"/>
      <c r="F48" s="438"/>
      <c r="G48" s="366"/>
      <c r="H48" s="366"/>
      <c r="I48" s="363"/>
    </row>
    <row r="49" spans="1:9" ht="16.5" customHeight="1" x14ac:dyDescent="0.25">
      <c r="A49" s="463"/>
      <c r="B49" s="451"/>
      <c r="C49" s="159" t="s">
        <v>451</v>
      </c>
      <c r="D49" s="201"/>
      <c r="E49" s="201"/>
      <c r="F49" s="438"/>
      <c r="G49" s="366"/>
      <c r="H49" s="366"/>
      <c r="I49" s="363"/>
    </row>
    <row r="50" spans="1:9" ht="15" customHeight="1" x14ac:dyDescent="0.25">
      <c r="A50" s="463"/>
      <c r="B50" s="451" t="s">
        <v>1070</v>
      </c>
      <c r="C50" s="158" t="s">
        <v>459</v>
      </c>
      <c r="D50" s="201"/>
      <c r="E50" s="201"/>
      <c r="F50" s="202"/>
      <c r="G50" s="203"/>
      <c r="H50" s="203"/>
      <c r="I50" s="204"/>
    </row>
    <row r="51" spans="1:9" x14ac:dyDescent="0.25">
      <c r="A51" s="463"/>
      <c r="B51" s="451"/>
      <c r="C51" s="142" t="s">
        <v>460</v>
      </c>
      <c r="D51" s="201"/>
      <c r="E51" s="201"/>
      <c r="F51" s="202"/>
      <c r="G51" s="203"/>
      <c r="H51" s="203"/>
      <c r="I51" s="204"/>
    </row>
    <row r="52" spans="1:9" ht="15.75" thickBot="1" x14ac:dyDescent="0.3">
      <c r="A52" s="464"/>
      <c r="B52" s="452"/>
      <c r="C52" s="144" t="s">
        <v>453</v>
      </c>
      <c r="D52" s="205"/>
      <c r="E52" s="205"/>
      <c r="F52" s="209"/>
      <c r="G52" s="210"/>
      <c r="H52" s="210"/>
      <c r="I52" s="211"/>
    </row>
    <row r="53" spans="1:9" ht="45" x14ac:dyDescent="0.25">
      <c r="A53" s="462">
        <v>5</v>
      </c>
      <c r="B53" s="163" t="s">
        <v>436</v>
      </c>
      <c r="C53" s="458" t="s">
        <v>445</v>
      </c>
      <c r="D53" s="135" t="s">
        <v>437</v>
      </c>
      <c r="E53" s="135" t="s">
        <v>438</v>
      </c>
      <c r="F53" s="329" t="s">
        <v>439</v>
      </c>
      <c r="G53" s="329" t="s">
        <v>440</v>
      </c>
      <c r="H53" s="329" t="s">
        <v>441</v>
      </c>
      <c r="I53" s="326" t="s">
        <v>442</v>
      </c>
    </row>
    <row r="54" spans="1:9" ht="69.95" customHeight="1" x14ac:dyDescent="0.25">
      <c r="A54" s="463"/>
      <c r="B54" s="164" t="s">
        <v>120</v>
      </c>
      <c r="C54" s="459"/>
      <c r="D54" s="137">
        <f>'Физ-ра спорт'!D5</f>
        <v>0</v>
      </c>
      <c r="E54" s="212"/>
      <c r="F54" s="330"/>
      <c r="G54" s="330"/>
      <c r="H54" s="330"/>
      <c r="I54" s="327"/>
    </row>
    <row r="55" spans="1:9" ht="22.5" customHeight="1" thickBot="1" x14ac:dyDescent="0.3">
      <c r="A55" s="464"/>
      <c r="B55" s="188" t="s">
        <v>444</v>
      </c>
      <c r="C55" s="460"/>
      <c r="D55" s="139" t="s">
        <v>446</v>
      </c>
      <c r="E55" s="139" t="s">
        <v>447</v>
      </c>
      <c r="F55" s="331"/>
      <c r="G55" s="331"/>
      <c r="H55" s="331"/>
      <c r="I55" s="328"/>
    </row>
    <row r="56" spans="1:9" x14ac:dyDescent="0.25">
      <c r="A56" s="462"/>
      <c r="B56" s="453" t="s">
        <v>1071</v>
      </c>
      <c r="C56" s="140" t="s">
        <v>459</v>
      </c>
      <c r="D56" s="200"/>
      <c r="E56" s="200"/>
      <c r="F56" s="441"/>
      <c r="G56" s="365"/>
      <c r="H56" s="365"/>
      <c r="I56" s="362"/>
    </row>
    <row r="57" spans="1:9" x14ac:dyDescent="0.25">
      <c r="A57" s="463"/>
      <c r="B57" s="454"/>
      <c r="C57" s="142" t="s">
        <v>460</v>
      </c>
      <c r="D57" s="201"/>
      <c r="E57" s="201"/>
      <c r="F57" s="438"/>
      <c r="G57" s="366"/>
      <c r="H57" s="366"/>
      <c r="I57" s="363"/>
    </row>
    <row r="58" spans="1:9" x14ac:dyDescent="0.25">
      <c r="A58" s="463"/>
      <c r="B58" s="454"/>
      <c r="C58" s="159" t="s">
        <v>453</v>
      </c>
      <c r="D58" s="201"/>
      <c r="E58" s="201"/>
      <c r="F58" s="438"/>
      <c r="G58" s="366"/>
      <c r="H58" s="366"/>
      <c r="I58" s="363"/>
    </row>
    <row r="59" spans="1:9" x14ac:dyDescent="0.25">
      <c r="A59" s="463"/>
      <c r="B59" s="455" t="s">
        <v>1072</v>
      </c>
      <c r="C59" s="158" t="s">
        <v>449</v>
      </c>
      <c r="D59" s="201"/>
      <c r="E59" s="201"/>
      <c r="F59" s="438"/>
      <c r="G59" s="366"/>
      <c r="H59" s="366"/>
      <c r="I59" s="363"/>
    </row>
    <row r="60" spans="1:9" x14ac:dyDescent="0.25">
      <c r="A60" s="463"/>
      <c r="B60" s="454"/>
      <c r="C60" s="142" t="s">
        <v>450</v>
      </c>
      <c r="D60" s="201"/>
      <c r="E60" s="201"/>
      <c r="F60" s="438"/>
      <c r="G60" s="366"/>
      <c r="H60" s="366"/>
      <c r="I60" s="363"/>
    </row>
    <row r="61" spans="1:9" x14ac:dyDescent="0.25">
      <c r="A61" s="463"/>
      <c r="B61" s="454"/>
      <c r="C61" s="159" t="s">
        <v>451</v>
      </c>
      <c r="D61" s="201"/>
      <c r="E61" s="201"/>
      <c r="F61" s="438"/>
      <c r="G61" s="366"/>
      <c r="H61" s="366"/>
      <c r="I61" s="363"/>
    </row>
    <row r="62" spans="1:9" x14ac:dyDescent="0.25">
      <c r="A62" s="463"/>
      <c r="B62" s="451" t="s">
        <v>1073</v>
      </c>
      <c r="C62" s="158" t="s">
        <v>467</v>
      </c>
      <c r="D62" s="201"/>
      <c r="E62" s="201"/>
      <c r="F62" s="438"/>
      <c r="G62" s="366"/>
      <c r="H62" s="366"/>
      <c r="I62" s="363"/>
    </row>
    <row r="63" spans="1:9" x14ac:dyDescent="0.25">
      <c r="A63" s="463"/>
      <c r="B63" s="456"/>
      <c r="C63" s="142" t="s">
        <v>468</v>
      </c>
      <c r="D63" s="201"/>
      <c r="E63" s="201"/>
      <c r="F63" s="438"/>
      <c r="G63" s="366"/>
      <c r="H63" s="366"/>
      <c r="I63" s="363"/>
    </row>
    <row r="64" spans="1:9" x14ac:dyDescent="0.25">
      <c r="A64" s="463"/>
      <c r="B64" s="456"/>
      <c r="C64" s="159" t="s">
        <v>469</v>
      </c>
      <c r="D64" s="201"/>
      <c r="E64" s="201"/>
      <c r="F64" s="438"/>
      <c r="G64" s="366"/>
      <c r="H64" s="366"/>
      <c r="I64" s="363"/>
    </row>
    <row r="65" spans="1:9" x14ac:dyDescent="0.25">
      <c r="A65" s="463"/>
      <c r="B65" s="451" t="s">
        <v>1074</v>
      </c>
      <c r="C65" s="158" t="s">
        <v>467</v>
      </c>
      <c r="D65" s="201"/>
      <c r="E65" s="201"/>
      <c r="F65" s="438"/>
      <c r="G65" s="366"/>
      <c r="H65" s="366"/>
      <c r="I65" s="363"/>
    </row>
    <row r="66" spans="1:9" x14ac:dyDescent="0.25">
      <c r="A66" s="463"/>
      <c r="B66" s="456"/>
      <c r="C66" s="142" t="s">
        <v>468</v>
      </c>
      <c r="D66" s="201"/>
      <c r="E66" s="201"/>
      <c r="F66" s="438"/>
      <c r="G66" s="366"/>
      <c r="H66" s="366"/>
      <c r="I66" s="363"/>
    </row>
    <row r="67" spans="1:9" ht="15.75" thickBot="1" x14ac:dyDescent="0.3">
      <c r="A67" s="464"/>
      <c r="B67" s="457"/>
      <c r="C67" s="144" t="s">
        <v>469</v>
      </c>
      <c r="D67" s="205"/>
      <c r="E67" s="205"/>
      <c r="F67" s="442"/>
      <c r="G67" s="367"/>
      <c r="H67" s="367"/>
      <c r="I67" s="364"/>
    </row>
    <row r="68" spans="1:9" ht="45" x14ac:dyDescent="0.25">
      <c r="A68" s="462">
        <v>6</v>
      </c>
      <c r="B68" s="163" t="s">
        <v>436</v>
      </c>
      <c r="C68" s="458" t="s">
        <v>445</v>
      </c>
      <c r="D68" s="135" t="s">
        <v>437</v>
      </c>
      <c r="E68" s="135" t="s">
        <v>438</v>
      </c>
      <c r="F68" s="329" t="s">
        <v>439</v>
      </c>
      <c r="G68" s="329" t="s">
        <v>440</v>
      </c>
      <c r="H68" s="329" t="s">
        <v>441</v>
      </c>
      <c r="I68" s="326" t="s">
        <v>442</v>
      </c>
    </row>
    <row r="69" spans="1:9" ht="69.95" customHeight="1" x14ac:dyDescent="0.25">
      <c r="A69" s="463"/>
      <c r="B69" s="164" t="s">
        <v>1075</v>
      </c>
      <c r="C69" s="459"/>
      <c r="D69" s="137">
        <f>'Физ-ра спорт'!D7</f>
        <v>0</v>
      </c>
      <c r="E69" s="212"/>
      <c r="F69" s="330"/>
      <c r="G69" s="330"/>
      <c r="H69" s="330"/>
      <c r="I69" s="327"/>
    </row>
    <row r="70" spans="1:9" ht="22.5" customHeight="1" thickBot="1" x14ac:dyDescent="0.3">
      <c r="A70" s="464"/>
      <c r="B70" s="188" t="s">
        <v>444</v>
      </c>
      <c r="C70" s="460"/>
      <c r="D70" s="139" t="s">
        <v>446</v>
      </c>
      <c r="E70" s="139" t="s">
        <v>447</v>
      </c>
      <c r="F70" s="331"/>
      <c r="G70" s="331"/>
      <c r="H70" s="331"/>
      <c r="I70" s="328"/>
    </row>
    <row r="71" spans="1:9" x14ac:dyDescent="0.25">
      <c r="A71" s="462"/>
      <c r="B71" s="461" t="s">
        <v>1076</v>
      </c>
      <c r="C71" s="140" t="s">
        <v>449</v>
      </c>
      <c r="D71" s="200"/>
      <c r="E71" s="200"/>
      <c r="F71" s="441"/>
      <c r="G71" s="365"/>
      <c r="H71" s="365"/>
      <c r="I71" s="362"/>
    </row>
    <row r="72" spans="1:9" x14ac:dyDescent="0.25">
      <c r="A72" s="463"/>
      <c r="B72" s="456"/>
      <c r="C72" s="142" t="s">
        <v>450</v>
      </c>
      <c r="D72" s="201"/>
      <c r="E72" s="201"/>
      <c r="F72" s="438"/>
      <c r="G72" s="366"/>
      <c r="H72" s="366"/>
      <c r="I72" s="363"/>
    </row>
    <row r="73" spans="1:9" x14ac:dyDescent="0.25">
      <c r="A73" s="463"/>
      <c r="B73" s="456"/>
      <c r="C73" s="159" t="s">
        <v>451</v>
      </c>
      <c r="D73" s="201"/>
      <c r="E73" s="201"/>
      <c r="F73" s="438"/>
      <c r="G73" s="366"/>
      <c r="H73" s="366"/>
      <c r="I73" s="363"/>
    </row>
    <row r="74" spans="1:9" x14ac:dyDescent="0.25">
      <c r="A74" s="463"/>
      <c r="B74" s="451" t="s">
        <v>1074</v>
      </c>
      <c r="C74" s="158" t="s">
        <v>467</v>
      </c>
      <c r="D74" s="201"/>
      <c r="E74" s="201"/>
      <c r="F74" s="438"/>
      <c r="G74" s="366"/>
      <c r="H74" s="366"/>
      <c r="I74" s="363"/>
    </row>
    <row r="75" spans="1:9" x14ac:dyDescent="0.25">
      <c r="A75" s="463"/>
      <c r="B75" s="456"/>
      <c r="C75" s="142" t="s">
        <v>468</v>
      </c>
      <c r="D75" s="201"/>
      <c r="E75" s="201"/>
      <c r="F75" s="438"/>
      <c r="G75" s="366"/>
      <c r="H75" s="366"/>
      <c r="I75" s="363"/>
    </row>
    <row r="76" spans="1:9" x14ac:dyDescent="0.25">
      <c r="A76" s="463"/>
      <c r="B76" s="456"/>
      <c r="C76" s="159" t="s">
        <v>469</v>
      </c>
      <c r="D76" s="201"/>
      <c r="E76" s="201"/>
      <c r="F76" s="438"/>
      <c r="G76" s="366"/>
      <c r="H76" s="366"/>
      <c r="I76" s="363"/>
    </row>
    <row r="77" spans="1:9" x14ac:dyDescent="0.25">
      <c r="A77" s="463"/>
      <c r="B77" s="451" t="s">
        <v>1077</v>
      </c>
      <c r="C77" s="158" t="s">
        <v>449</v>
      </c>
      <c r="D77" s="201"/>
      <c r="E77" s="201"/>
      <c r="F77" s="438"/>
      <c r="G77" s="366"/>
      <c r="H77" s="366"/>
      <c r="I77" s="363"/>
    </row>
    <row r="78" spans="1:9" x14ac:dyDescent="0.25">
      <c r="A78" s="463"/>
      <c r="B78" s="456"/>
      <c r="C78" s="142" t="s">
        <v>450</v>
      </c>
      <c r="D78" s="201"/>
      <c r="E78" s="201"/>
      <c r="F78" s="438"/>
      <c r="G78" s="366"/>
      <c r="H78" s="366"/>
      <c r="I78" s="363"/>
    </row>
    <row r="79" spans="1:9" x14ac:dyDescent="0.25">
      <c r="A79" s="463"/>
      <c r="B79" s="456"/>
      <c r="C79" s="159" t="s">
        <v>451</v>
      </c>
      <c r="D79" s="201"/>
      <c r="E79" s="201"/>
      <c r="F79" s="438"/>
      <c r="G79" s="366"/>
      <c r="H79" s="366"/>
      <c r="I79" s="363"/>
    </row>
    <row r="80" spans="1:9" x14ac:dyDescent="0.25">
      <c r="A80" s="463"/>
      <c r="B80" s="451" t="s">
        <v>1078</v>
      </c>
      <c r="C80" s="158" t="s">
        <v>467</v>
      </c>
      <c r="D80" s="201"/>
      <c r="E80" s="201"/>
      <c r="F80" s="438"/>
      <c r="G80" s="366"/>
      <c r="H80" s="366"/>
      <c r="I80" s="363"/>
    </row>
    <row r="81" spans="1:9" x14ac:dyDescent="0.25">
      <c r="A81" s="463"/>
      <c r="B81" s="456"/>
      <c r="C81" s="142" t="s">
        <v>468</v>
      </c>
      <c r="D81" s="201"/>
      <c r="E81" s="201"/>
      <c r="F81" s="438"/>
      <c r="G81" s="366"/>
      <c r="H81" s="366"/>
      <c r="I81" s="363"/>
    </row>
    <row r="82" spans="1:9" x14ac:dyDescent="0.25">
      <c r="A82" s="463"/>
      <c r="B82" s="456"/>
      <c r="C82" s="159" t="s">
        <v>469</v>
      </c>
      <c r="D82" s="201"/>
      <c r="E82" s="201"/>
      <c r="F82" s="438"/>
      <c r="G82" s="366"/>
      <c r="H82" s="366"/>
      <c r="I82" s="363"/>
    </row>
    <row r="83" spans="1:9" x14ac:dyDescent="0.25">
      <c r="A83" s="463"/>
      <c r="B83" s="451" t="s">
        <v>1079</v>
      </c>
      <c r="C83" s="158" t="s">
        <v>459</v>
      </c>
      <c r="D83" s="201"/>
      <c r="E83" s="201"/>
      <c r="F83" s="438"/>
      <c r="G83" s="366"/>
      <c r="H83" s="366"/>
      <c r="I83" s="363"/>
    </row>
    <row r="84" spans="1:9" x14ac:dyDescent="0.25">
      <c r="A84" s="463"/>
      <c r="B84" s="456"/>
      <c r="C84" s="142" t="s">
        <v>460</v>
      </c>
      <c r="D84" s="201"/>
      <c r="E84" s="201"/>
      <c r="F84" s="438"/>
      <c r="G84" s="366"/>
      <c r="H84" s="366"/>
      <c r="I84" s="363"/>
    </row>
    <row r="85" spans="1:9" x14ac:dyDescent="0.25">
      <c r="A85" s="463"/>
      <c r="B85" s="456"/>
      <c r="C85" s="159" t="s">
        <v>453</v>
      </c>
      <c r="D85" s="201"/>
      <c r="E85" s="201"/>
      <c r="F85" s="438"/>
      <c r="G85" s="366"/>
      <c r="H85" s="366"/>
      <c r="I85" s="363"/>
    </row>
    <row r="86" spans="1:9" x14ac:dyDescent="0.25">
      <c r="A86" s="463"/>
      <c r="B86" s="451" t="s">
        <v>1080</v>
      </c>
      <c r="C86" s="158" t="s">
        <v>459</v>
      </c>
      <c r="D86" s="201"/>
      <c r="E86" s="201"/>
      <c r="F86" s="438"/>
      <c r="G86" s="366"/>
      <c r="H86" s="366"/>
      <c r="I86" s="363"/>
    </row>
    <row r="87" spans="1:9" x14ac:dyDescent="0.25">
      <c r="A87" s="463"/>
      <c r="B87" s="456"/>
      <c r="C87" s="142" t="s">
        <v>460</v>
      </c>
      <c r="D87" s="201"/>
      <c r="E87" s="201"/>
      <c r="F87" s="438"/>
      <c r="G87" s="366"/>
      <c r="H87" s="366"/>
      <c r="I87" s="363"/>
    </row>
    <row r="88" spans="1:9" ht="15.75" thickBot="1" x14ac:dyDescent="0.3">
      <c r="A88" s="464"/>
      <c r="B88" s="457"/>
      <c r="C88" s="144" t="s">
        <v>453</v>
      </c>
      <c r="D88" s="205"/>
      <c r="E88" s="205"/>
      <c r="F88" s="442"/>
      <c r="G88" s="367"/>
      <c r="H88" s="367"/>
      <c r="I88" s="364"/>
    </row>
    <row r="89" spans="1:9" ht="45" x14ac:dyDescent="0.25">
      <c r="A89" s="462">
        <v>7</v>
      </c>
      <c r="B89" s="163" t="s">
        <v>436</v>
      </c>
      <c r="C89" s="458" t="s">
        <v>445</v>
      </c>
      <c r="D89" s="135" t="s">
        <v>437</v>
      </c>
      <c r="E89" s="135" t="s">
        <v>438</v>
      </c>
      <c r="F89" s="329" t="s">
        <v>439</v>
      </c>
      <c r="G89" s="329" t="s">
        <v>440</v>
      </c>
      <c r="H89" s="329" t="s">
        <v>441</v>
      </c>
      <c r="I89" s="326" t="s">
        <v>442</v>
      </c>
    </row>
    <row r="90" spans="1:9" ht="69.95" customHeight="1" x14ac:dyDescent="0.25">
      <c r="A90" s="463"/>
      <c r="B90" s="164" t="s">
        <v>122</v>
      </c>
      <c r="C90" s="459"/>
      <c r="D90" s="137">
        <f>'Физ-ра спорт'!D11</f>
        <v>0</v>
      </c>
      <c r="E90" s="212"/>
      <c r="F90" s="330"/>
      <c r="G90" s="330"/>
      <c r="H90" s="330"/>
      <c r="I90" s="327"/>
    </row>
    <row r="91" spans="1:9" ht="22.5" customHeight="1" thickBot="1" x14ac:dyDescent="0.3">
      <c r="A91" s="464"/>
      <c r="B91" s="188" t="s">
        <v>444</v>
      </c>
      <c r="C91" s="460"/>
      <c r="D91" s="139" t="s">
        <v>446</v>
      </c>
      <c r="E91" s="139" t="s">
        <v>447</v>
      </c>
      <c r="F91" s="331"/>
      <c r="G91" s="331"/>
      <c r="H91" s="331"/>
      <c r="I91" s="328"/>
    </row>
    <row r="92" spans="1:9" ht="15" customHeight="1" x14ac:dyDescent="0.25">
      <c r="A92" s="462"/>
      <c r="B92" s="461" t="s">
        <v>1081</v>
      </c>
      <c r="C92" s="140" t="s">
        <v>459</v>
      </c>
      <c r="D92" s="200"/>
      <c r="E92" s="200"/>
      <c r="F92" s="441"/>
      <c r="G92" s="365"/>
      <c r="H92" s="365"/>
      <c r="I92" s="362"/>
    </row>
    <row r="93" spans="1:9" x14ac:dyDescent="0.25">
      <c r="A93" s="463"/>
      <c r="B93" s="456"/>
      <c r="C93" s="142" t="s">
        <v>460</v>
      </c>
      <c r="D93" s="201"/>
      <c r="E93" s="201"/>
      <c r="F93" s="438"/>
      <c r="G93" s="366"/>
      <c r="H93" s="366"/>
      <c r="I93" s="363"/>
    </row>
    <row r="94" spans="1:9" x14ac:dyDescent="0.25">
      <c r="A94" s="463"/>
      <c r="B94" s="456"/>
      <c r="C94" s="159" t="s">
        <v>453</v>
      </c>
      <c r="D94" s="201"/>
      <c r="E94" s="201"/>
      <c r="F94" s="438"/>
      <c r="G94" s="366"/>
      <c r="H94" s="366"/>
      <c r="I94" s="363"/>
    </row>
    <row r="95" spans="1:9" ht="15" customHeight="1" x14ac:dyDescent="0.25">
      <c r="A95" s="463"/>
      <c r="B95" s="451" t="s">
        <v>1074</v>
      </c>
      <c r="C95" s="158" t="s">
        <v>467</v>
      </c>
      <c r="D95" s="201"/>
      <c r="E95" s="201"/>
      <c r="F95" s="438"/>
      <c r="G95" s="366"/>
      <c r="H95" s="366"/>
      <c r="I95" s="363"/>
    </row>
    <row r="96" spans="1:9" x14ac:dyDescent="0.25">
      <c r="A96" s="463"/>
      <c r="B96" s="456"/>
      <c r="C96" s="142" t="s">
        <v>468</v>
      </c>
      <c r="D96" s="201"/>
      <c r="E96" s="201"/>
      <c r="F96" s="438"/>
      <c r="G96" s="366"/>
      <c r="H96" s="366"/>
      <c r="I96" s="363"/>
    </row>
    <row r="97" spans="1:9" x14ac:dyDescent="0.25">
      <c r="A97" s="463"/>
      <c r="B97" s="456"/>
      <c r="C97" s="159" t="s">
        <v>469</v>
      </c>
      <c r="D97" s="201"/>
      <c r="E97" s="201"/>
      <c r="F97" s="438"/>
      <c r="G97" s="366"/>
      <c r="H97" s="366"/>
      <c r="I97" s="363"/>
    </row>
    <row r="98" spans="1:9" ht="15" customHeight="1" x14ac:dyDescent="0.25">
      <c r="A98" s="463"/>
      <c r="B98" s="451" t="s">
        <v>1077</v>
      </c>
      <c r="C98" s="158" t="s">
        <v>467</v>
      </c>
      <c r="D98" s="201"/>
      <c r="E98" s="201"/>
      <c r="F98" s="438"/>
      <c r="G98" s="366"/>
      <c r="H98" s="366"/>
      <c r="I98" s="363"/>
    </row>
    <row r="99" spans="1:9" x14ac:dyDescent="0.25">
      <c r="A99" s="463"/>
      <c r="B99" s="456"/>
      <c r="C99" s="142" t="s">
        <v>468</v>
      </c>
      <c r="D99" s="201"/>
      <c r="E99" s="201"/>
      <c r="F99" s="438"/>
      <c r="G99" s="366"/>
      <c r="H99" s="366"/>
      <c r="I99" s="363"/>
    </row>
    <row r="100" spans="1:9" x14ac:dyDescent="0.25">
      <c r="A100" s="463"/>
      <c r="B100" s="456"/>
      <c r="C100" s="159" t="s">
        <v>469</v>
      </c>
      <c r="D100" s="201"/>
      <c r="E100" s="201"/>
      <c r="F100" s="438"/>
      <c r="G100" s="366"/>
      <c r="H100" s="366"/>
      <c r="I100" s="363"/>
    </row>
    <row r="101" spans="1:9" x14ac:dyDescent="0.25">
      <c r="A101" s="463"/>
      <c r="B101" s="451" t="s">
        <v>1082</v>
      </c>
      <c r="C101" s="158" t="s">
        <v>459</v>
      </c>
      <c r="D101" s="201"/>
      <c r="E101" s="201"/>
      <c r="F101" s="438"/>
      <c r="G101" s="366"/>
      <c r="H101" s="366"/>
      <c r="I101" s="363"/>
    </row>
    <row r="102" spans="1:9" x14ac:dyDescent="0.25">
      <c r="A102" s="463"/>
      <c r="B102" s="456"/>
      <c r="C102" s="142" t="s">
        <v>460</v>
      </c>
      <c r="D102" s="201"/>
      <c r="E102" s="201"/>
      <c r="F102" s="438"/>
      <c r="G102" s="366"/>
      <c r="H102" s="366"/>
      <c r="I102" s="363"/>
    </row>
    <row r="103" spans="1:9" ht="15.75" thickBot="1" x14ac:dyDescent="0.3">
      <c r="A103" s="464"/>
      <c r="B103" s="457"/>
      <c r="C103" s="144" t="s">
        <v>453</v>
      </c>
      <c r="D103" s="205"/>
      <c r="E103" s="205"/>
      <c r="F103" s="442"/>
      <c r="G103" s="367"/>
      <c r="H103" s="367"/>
      <c r="I103" s="364"/>
    </row>
    <row r="104" spans="1:9" ht="45" x14ac:dyDescent="0.25">
      <c r="A104" s="462">
        <v>8</v>
      </c>
      <c r="B104" s="163" t="s">
        <v>436</v>
      </c>
      <c r="C104" s="458" t="s">
        <v>445</v>
      </c>
      <c r="D104" s="135" t="s">
        <v>437</v>
      </c>
      <c r="E104" s="135" t="s">
        <v>438</v>
      </c>
      <c r="F104" s="329" t="s">
        <v>439</v>
      </c>
      <c r="G104" s="329" t="s">
        <v>440</v>
      </c>
      <c r="H104" s="329" t="s">
        <v>441</v>
      </c>
      <c r="I104" s="326" t="s">
        <v>442</v>
      </c>
    </row>
    <row r="105" spans="1:9" ht="69.95" customHeight="1" x14ac:dyDescent="0.25">
      <c r="A105" s="463"/>
      <c r="B105" s="164" t="s">
        <v>1083</v>
      </c>
      <c r="C105" s="459"/>
      <c r="D105" s="137">
        <f>'Физ-ра спорт'!D15</f>
        <v>0</v>
      </c>
      <c r="E105" s="212"/>
      <c r="F105" s="330"/>
      <c r="G105" s="330"/>
      <c r="H105" s="330"/>
      <c r="I105" s="327"/>
    </row>
    <row r="106" spans="1:9" ht="22.5" customHeight="1" thickBot="1" x14ac:dyDescent="0.3">
      <c r="A106" s="464"/>
      <c r="B106" s="188" t="s">
        <v>444</v>
      </c>
      <c r="C106" s="460"/>
      <c r="D106" s="139" t="s">
        <v>446</v>
      </c>
      <c r="E106" s="139" t="s">
        <v>447</v>
      </c>
      <c r="F106" s="331"/>
      <c r="G106" s="331"/>
      <c r="H106" s="331"/>
      <c r="I106" s="328"/>
    </row>
    <row r="107" spans="1:9" x14ac:dyDescent="0.25">
      <c r="A107" s="462"/>
      <c r="B107" s="461" t="s">
        <v>1084</v>
      </c>
      <c r="C107" s="140" t="s">
        <v>467</v>
      </c>
      <c r="D107" s="200"/>
      <c r="E107" s="200"/>
      <c r="F107" s="441"/>
      <c r="G107" s="365"/>
      <c r="H107" s="365"/>
      <c r="I107" s="362"/>
    </row>
    <row r="108" spans="1:9" x14ac:dyDescent="0.25">
      <c r="A108" s="463"/>
      <c r="B108" s="451"/>
      <c r="C108" s="142" t="s">
        <v>468</v>
      </c>
      <c r="D108" s="201"/>
      <c r="E108" s="201"/>
      <c r="F108" s="438"/>
      <c r="G108" s="366"/>
      <c r="H108" s="366"/>
      <c r="I108" s="363"/>
    </row>
    <row r="109" spans="1:9" x14ac:dyDescent="0.25">
      <c r="A109" s="463"/>
      <c r="B109" s="451"/>
      <c r="C109" s="159" t="s">
        <v>469</v>
      </c>
      <c r="D109" s="201"/>
      <c r="E109" s="201"/>
      <c r="F109" s="438"/>
      <c r="G109" s="366"/>
      <c r="H109" s="366"/>
      <c r="I109" s="363"/>
    </row>
    <row r="110" spans="1:9" x14ac:dyDescent="0.25">
      <c r="A110" s="463"/>
      <c r="B110" s="451" t="s">
        <v>1085</v>
      </c>
      <c r="C110" s="158" t="s">
        <v>467</v>
      </c>
      <c r="D110" s="201"/>
      <c r="E110" s="201"/>
      <c r="F110" s="438"/>
      <c r="G110" s="366"/>
      <c r="H110" s="366"/>
      <c r="I110" s="363"/>
    </row>
    <row r="111" spans="1:9" x14ac:dyDescent="0.25">
      <c r="A111" s="463"/>
      <c r="B111" s="451"/>
      <c r="C111" s="142" t="s">
        <v>468</v>
      </c>
      <c r="D111" s="201"/>
      <c r="E111" s="201"/>
      <c r="F111" s="438"/>
      <c r="G111" s="366"/>
      <c r="H111" s="366"/>
      <c r="I111" s="363"/>
    </row>
    <row r="112" spans="1:9" x14ac:dyDescent="0.25">
      <c r="A112" s="463"/>
      <c r="B112" s="451"/>
      <c r="C112" s="159" t="s">
        <v>469</v>
      </c>
      <c r="D112" s="201"/>
      <c r="E112" s="201"/>
      <c r="F112" s="438"/>
      <c r="G112" s="366"/>
      <c r="H112" s="366"/>
      <c r="I112" s="363"/>
    </row>
    <row r="113" spans="1:9" x14ac:dyDescent="0.25">
      <c r="A113" s="463"/>
      <c r="B113" s="451" t="s">
        <v>1086</v>
      </c>
      <c r="C113" s="158" t="s">
        <v>467</v>
      </c>
      <c r="D113" s="201"/>
      <c r="E113" s="201"/>
      <c r="F113" s="438"/>
      <c r="G113" s="366"/>
      <c r="H113" s="366"/>
      <c r="I113" s="363"/>
    </row>
    <row r="114" spans="1:9" x14ac:dyDescent="0.25">
      <c r="A114" s="463"/>
      <c r="B114" s="451"/>
      <c r="C114" s="142" t="s">
        <v>468</v>
      </c>
      <c r="D114" s="201"/>
      <c r="E114" s="201"/>
      <c r="F114" s="438"/>
      <c r="G114" s="366"/>
      <c r="H114" s="366"/>
      <c r="I114" s="363"/>
    </row>
    <row r="115" spans="1:9" x14ac:dyDescent="0.25">
      <c r="A115" s="463"/>
      <c r="B115" s="451"/>
      <c r="C115" s="159" t="s">
        <v>469</v>
      </c>
      <c r="D115" s="201"/>
      <c r="E115" s="201"/>
      <c r="F115" s="438"/>
      <c r="G115" s="366"/>
      <c r="H115" s="366"/>
      <c r="I115" s="363"/>
    </row>
    <row r="116" spans="1:9" x14ac:dyDescent="0.25">
      <c r="A116" s="463"/>
      <c r="B116" s="451" t="s">
        <v>1087</v>
      </c>
      <c r="C116" s="158" t="s">
        <v>467</v>
      </c>
      <c r="D116" s="201"/>
      <c r="E116" s="201"/>
      <c r="F116" s="438"/>
      <c r="G116" s="366"/>
      <c r="H116" s="366"/>
      <c r="I116" s="363"/>
    </row>
    <row r="117" spans="1:9" x14ac:dyDescent="0.25">
      <c r="A117" s="463"/>
      <c r="B117" s="456"/>
      <c r="C117" s="142" t="s">
        <v>468</v>
      </c>
      <c r="D117" s="201"/>
      <c r="E117" s="201"/>
      <c r="F117" s="438"/>
      <c r="G117" s="366"/>
      <c r="H117" s="366"/>
      <c r="I117" s="363"/>
    </row>
    <row r="118" spans="1:9" x14ac:dyDescent="0.25">
      <c r="A118" s="463"/>
      <c r="B118" s="456"/>
      <c r="C118" s="159" t="s">
        <v>469</v>
      </c>
      <c r="D118" s="201"/>
      <c r="E118" s="201"/>
      <c r="F118" s="438"/>
      <c r="G118" s="366"/>
      <c r="H118" s="366"/>
      <c r="I118" s="363"/>
    </row>
    <row r="119" spans="1:9" x14ac:dyDescent="0.25">
      <c r="A119" s="463"/>
      <c r="B119" s="451" t="s">
        <v>1088</v>
      </c>
      <c r="C119" s="158" t="s">
        <v>467</v>
      </c>
      <c r="D119" s="201"/>
      <c r="E119" s="201"/>
      <c r="F119" s="438"/>
      <c r="G119" s="366"/>
      <c r="H119" s="366"/>
      <c r="I119" s="363"/>
    </row>
    <row r="120" spans="1:9" x14ac:dyDescent="0.25">
      <c r="A120" s="463"/>
      <c r="B120" s="456"/>
      <c r="C120" s="142" t="s">
        <v>468</v>
      </c>
      <c r="D120" s="201"/>
      <c r="E120" s="201"/>
      <c r="F120" s="438"/>
      <c r="G120" s="366"/>
      <c r="H120" s="366"/>
      <c r="I120" s="363"/>
    </row>
    <row r="121" spans="1:9" x14ac:dyDescent="0.25">
      <c r="A121" s="463"/>
      <c r="B121" s="456"/>
      <c r="C121" s="159" t="s">
        <v>469</v>
      </c>
      <c r="D121" s="201"/>
      <c r="E121" s="201"/>
      <c r="F121" s="438"/>
      <c r="G121" s="366"/>
      <c r="H121" s="366"/>
      <c r="I121" s="363"/>
    </row>
    <row r="122" spans="1:9" x14ac:dyDescent="0.25">
      <c r="A122" s="463"/>
      <c r="B122" s="451" t="s">
        <v>1089</v>
      </c>
      <c r="C122" s="158" t="s">
        <v>459</v>
      </c>
      <c r="D122" s="201"/>
      <c r="E122" s="201"/>
      <c r="F122" s="438"/>
      <c r="G122" s="366"/>
      <c r="H122" s="366"/>
      <c r="I122" s="363"/>
    </row>
    <row r="123" spans="1:9" x14ac:dyDescent="0.25">
      <c r="A123" s="463"/>
      <c r="B123" s="456"/>
      <c r="C123" s="142" t="s">
        <v>460</v>
      </c>
      <c r="D123" s="201"/>
      <c r="E123" s="201"/>
      <c r="F123" s="438"/>
      <c r="G123" s="366"/>
      <c r="H123" s="366"/>
      <c r="I123" s="363"/>
    </row>
    <row r="124" spans="1:9" ht="15.75" thickBot="1" x14ac:dyDescent="0.3">
      <c r="A124" s="464"/>
      <c r="B124" s="457"/>
      <c r="C124" s="144" t="s">
        <v>453</v>
      </c>
      <c r="D124" s="205"/>
      <c r="E124" s="205"/>
      <c r="F124" s="442"/>
      <c r="G124" s="367"/>
      <c r="H124" s="367"/>
      <c r="I124" s="364"/>
    </row>
    <row r="125" spans="1:9" ht="45" x14ac:dyDescent="0.25">
      <c r="A125" s="462">
        <v>9</v>
      </c>
      <c r="B125" s="163" t="s">
        <v>436</v>
      </c>
      <c r="C125" s="458" t="s">
        <v>445</v>
      </c>
      <c r="D125" s="135" t="s">
        <v>437</v>
      </c>
      <c r="E125" s="135" t="s">
        <v>438</v>
      </c>
      <c r="F125" s="329" t="s">
        <v>439</v>
      </c>
      <c r="G125" s="329" t="s">
        <v>440</v>
      </c>
      <c r="H125" s="329" t="s">
        <v>441</v>
      </c>
      <c r="I125" s="326" t="s">
        <v>442</v>
      </c>
    </row>
    <row r="126" spans="1:9" ht="69.95" customHeight="1" x14ac:dyDescent="0.25">
      <c r="A126" s="463"/>
      <c r="B126" s="164" t="s">
        <v>1090</v>
      </c>
      <c r="C126" s="459"/>
      <c r="D126" s="137">
        <f>'Физ-ра спорт'!D19</f>
        <v>0</v>
      </c>
      <c r="E126" s="212"/>
      <c r="F126" s="330"/>
      <c r="G126" s="330"/>
      <c r="H126" s="330"/>
      <c r="I126" s="327"/>
    </row>
    <row r="127" spans="1:9" ht="22.5" customHeight="1" thickBot="1" x14ac:dyDescent="0.3">
      <c r="A127" s="464"/>
      <c r="B127" s="188" t="s">
        <v>444</v>
      </c>
      <c r="C127" s="460"/>
      <c r="D127" s="139" t="s">
        <v>446</v>
      </c>
      <c r="E127" s="139" t="s">
        <v>447</v>
      </c>
      <c r="F127" s="331"/>
      <c r="G127" s="331"/>
      <c r="H127" s="331"/>
      <c r="I127" s="328"/>
    </row>
    <row r="128" spans="1:9" x14ac:dyDescent="0.25">
      <c r="A128" s="462"/>
      <c r="B128" s="461" t="s">
        <v>1091</v>
      </c>
      <c r="C128" s="140" t="s">
        <v>467</v>
      </c>
      <c r="D128" s="200"/>
      <c r="E128" s="200"/>
      <c r="F128" s="441"/>
      <c r="G128" s="365"/>
      <c r="H128" s="365"/>
      <c r="I128" s="362"/>
    </row>
    <row r="129" spans="1:9" x14ac:dyDescent="0.25">
      <c r="A129" s="463"/>
      <c r="B129" s="456"/>
      <c r="C129" s="142" t="s">
        <v>468</v>
      </c>
      <c r="D129" s="201"/>
      <c r="E129" s="201"/>
      <c r="F129" s="438"/>
      <c r="G129" s="366"/>
      <c r="H129" s="366"/>
      <c r="I129" s="363"/>
    </row>
    <row r="130" spans="1:9" x14ac:dyDescent="0.25">
      <c r="A130" s="463"/>
      <c r="B130" s="456"/>
      <c r="C130" s="159" t="s">
        <v>469</v>
      </c>
      <c r="D130" s="201"/>
      <c r="E130" s="201"/>
      <c r="F130" s="438"/>
      <c r="G130" s="366"/>
      <c r="H130" s="366"/>
      <c r="I130" s="363"/>
    </row>
    <row r="131" spans="1:9" x14ac:dyDescent="0.25">
      <c r="A131" s="463"/>
      <c r="B131" s="451" t="s">
        <v>1092</v>
      </c>
      <c r="C131" s="158" t="s">
        <v>467</v>
      </c>
      <c r="D131" s="201"/>
      <c r="E131" s="201"/>
      <c r="F131" s="438"/>
      <c r="G131" s="366"/>
      <c r="H131" s="366"/>
      <c r="I131" s="363"/>
    </row>
    <row r="132" spans="1:9" x14ac:dyDescent="0.25">
      <c r="A132" s="463"/>
      <c r="B132" s="456"/>
      <c r="C132" s="142" t="s">
        <v>468</v>
      </c>
      <c r="D132" s="201"/>
      <c r="E132" s="201"/>
      <c r="F132" s="438"/>
      <c r="G132" s="366"/>
      <c r="H132" s="366"/>
      <c r="I132" s="363"/>
    </row>
    <row r="133" spans="1:9" x14ac:dyDescent="0.25">
      <c r="A133" s="463"/>
      <c r="B133" s="456"/>
      <c r="C133" s="159" t="s">
        <v>469</v>
      </c>
      <c r="D133" s="201"/>
      <c r="E133" s="201"/>
      <c r="F133" s="438"/>
      <c r="G133" s="366"/>
      <c r="H133" s="366"/>
      <c r="I133" s="363"/>
    </row>
    <row r="134" spans="1:9" x14ac:dyDescent="0.25">
      <c r="A134" s="463"/>
      <c r="B134" s="451" t="s">
        <v>1093</v>
      </c>
      <c r="C134" s="158" t="s">
        <v>459</v>
      </c>
      <c r="D134" s="201"/>
      <c r="E134" s="201"/>
      <c r="F134" s="438"/>
      <c r="G134" s="366"/>
      <c r="H134" s="366"/>
      <c r="I134" s="363"/>
    </row>
    <row r="135" spans="1:9" x14ac:dyDescent="0.25">
      <c r="A135" s="463"/>
      <c r="B135" s="456"/>
      <c r="C135" s="142" t="s">
        <v>460</v>
      </c>
      <c r="D135" s="201"/>
      <c r="E135" s="201"/>
      <c r="F135" s="438"/>
      <c r="G135" s="366"/>
      <c r="H135" s="366"/>
      <c r="I135" s="363"/>
    </row>
    <row r="136" spans="1:9" x14ac:dyDescent="0.25">
      <c r="A136" s="463"/>
      <c r="B136" s="456"/>
      <c r="C136" s="159" t="s">
        <v>453</v>
      </c>
      <c r="D136" s="201"/>
      <c r="E136" s="201"/>
      <c r="F136" s="438"/>
      <c r="G136" s="366"/>
      <c r="H136" s="366"/>
      <c r="I136" s="363"/>
    </row>
    <row r="137" spans="1:9" x14ac:dyDescent="0.25">
      <c r="A137" s="463"/>
      <c r="B137" s="451" t="s">
        <v>1094</v>
      </c>
      <c r="C137" s="158" t="s">
        <v>467</v>
      </c>
      <c r="D137" s="201"/>
      <c r="E137" s="201"/>
      <c r="F137" s="438"/>
      <c r="G137" s="366"/>
      <c r="H137" s="366"/>
      <c r="I137" s="363"/>
    </row>
    <row r="138" spans="1:9" x14ac:dyDescent="0.25">
      <c r="A138" s="463"/>
      <c r="B138" s="456"/>
      <c r="C138" s="142" t="s">
        <v>468</v>
      </c>
      <c r="D138" s="201"/>
      <c r="E138" s="201"/>
      <c r="F138" s="438"/>
      <c r="G138" s="366"/>
      <c r="H138" s="366"/>
      <c r="I138" s="363"/>
    </row>
    <row r="139" spans="1:9" x14ac:dyDescent="0.25">
      <c r="A139" s="463"/>
      <c r="B139" s="456"/>
      <c r="C139" s="159" t="s">
        <v>469</v>
      </c>
      <c r="D139" s="201"/>
      <c r="E139" s="201"/>
      <c r="F139" s="438"/>
      <c r="G139" s="366"/>
      <c r="H139" s="366"/>
      <c r="I139" s="363"/>
    </row>
    <row r="140" spans="1:9" x14ac:dyDescent="0.25">
      <c r="A140" s="463"/>
      <c r="B140" s="451" t="s">
        <v>1095</v>
      </c>
      <c r="C140" s="158" t="s">
        <v>467</v>
      </c>
      <c r="D140" s="201"/>
      <c r="E140" s="201"/>
      <c r="F140" s="438"/>
      <c r="G140" s="366"/>
      <c r="H140" s="366"/>
      <c r="I140" s="363"/>
    </row>
    <row r="141" spans="1:9" x14ac:dyDescent="0.25">
      <c r="A141" s="463"/>
      <c r="B141" s="456"/>
      <c r="C141" s="142" t="s">
        <v>468</v>
      </c>
      <c r="D141" s="201"/>
      <c r="E141" s="201"/>
      <c r="F141" s="438"/>
      <c r="G141" s="366"/>
      <c r="H141" s="366"/>
      <c r="I141" s="363"/>
    </row>
    <row r="142" spans="1:9" x14ac:dyDescent="0.25">
      <c r="A142" s="463"/>
      <c r="B142" s="456"/>
      <c r="C142" s="159" t="s">
        <v>469</v>
      </c>
      <c r="D142" s="201"/>
      <c r="E142" s="201"/>
      <c r="F142" s="438"/>
      <c r="G142" s="366"/>
      <c r="H142" s="366"/>
      <c r="I142" s="363"/>
    </row>
    <row r="143" spans="1:9" x14ac:dyDescent="0.25">
      <c r="A143" s="463"/>
      <c r="B143" s="451" t="s">
        <v>1096</v>
      </c>
      <c r="C143" s="158" t="s">
        <v>459</v>
      </c>
      <c r="D143" s="201"/>
      <c r="E143" s="201"/>
      <c r="F143" s="438"/>
      <c r="G143" s="366"/>
      <c r="H143" s="366"/>
      <c r="I143" s="363"/>
    </row>
    <row r="144" spans="1:9" x14ac:dyDescent="0.25">
      <c r="A144" s="463"/>
      <c r="B144" s="456"/>
      <c r="C144" s="142" t="s">
        <v>460</v>
      </c>
      <c r="D144" s="201"/>
      <c r="E144" s="201"/>
      <c r="F144" s="438"/>
      <c r="G144" s="366"/>
      <c r="H144" s="366"/>
      <c r="I144" s="363"/>
    </row>
    <row r="145" spans="1:9" ht="15.75" thickBot="1" x14ac:dyDescent="0.3">
      <c r="A145" s="464"/>
      <c r="B145" s="457"/>
      <c r="C145" s="144" t="s">
        <v>453</v>
      </c>
      <c r="D145" s="205"/>
      <c r="E145" s="205"/>
      <c r="F145" s="442"/>
      <c r="G145" s="367"/>
      <c r="H145" s="367"/>
      <c r="I145" s="364"/>
    </row>
    <row r="146" spans="1:9" ht="45" x14ac:dyDescent="0.25">
      <c r="A146" s="462">
        <v>10</v>
      </c>
      <c r="B146" s="163" t="s">
        <v>436</v>
      </c>
      <c r="C146" s="458" t="s">
        <v>445</v>
      </c>
      <c r="D146" s="135" t="s">
        <v>437</v>
      </c>
      <c r="E146" s="135" t="s">
        <v>438</v>
      </c>
      <c r="F146" s="329" t="s">
        <v>439</v>
      </c>
      <c r="G146" s="329" t="s">
        <v>440</v>
      </c>
      <c r="H146" s="329" t="s">
        <v>441</v>
      </c>
      <c r="I146" s="326" t="s">
        <v>442</v>
      </c>
    </row>
    <row r="147" spans="1:9" ht="69.95" customHeight="1" x14ac:dyDescent="0.25">
      <c r="A147" s="463"/>
      <c r="B147" s="164" t="s">
        <v>1097</v>
      </c>
      <c r="C147" s="459"/>
      <c r="D147" s="137">
        <f>'Физ-ра спорт'!D22</f>
        <v>0</v>
      </c>
      <c r="E147" s="212"/>
      <c r="F147" s="330"/>
      <c r="G147" s="330"/>
      <c r="H147" s="330"/>
      <c r="I147" s="327"/>
    </row>
    <row r="148" spans="1:9" ht="22.5" customHeight="1" thickBot="1" x14ac:dyDescent="0.3">
      <c r="A148" s="464"/>
      <c r="B148" s="188" t="s">
        <v>444</v>
      </c>
      <c r="C148" s="460"/>
      <c r="D148" s="139" t="s">
        <v>446</v>
      </c>
      <c r="E148" s="139" t="s">
        <v>447</v>
      </c>
      <c r="F148" s="331"/>
      <c r="G148" s="331"/>
      <c r="H148" s="331"/>
      <c r="I148" s="328"/>
    </row>
    <row r="149" spans="1:9" x14ac:dyDescent="0.25">
      <c r="A149" s="462"/>
      <c r="B149" s="461" t="s">
        <v>1098</v>
      </c>
      <c r="C149" s="140" t="s">
        <v>467</v>
      </c>
      <c r="D149" s="200"/>
      <c r="E149" s="200"/>
      <c r="F149" s="441"/>
      <c r="G149" s="365"/>
      <c r="H149" s="365"/>
      <c r="I149" s="362"/>
    </row>
    <row r="150" spans="1:9" x14ac:dyDescent="0.25">
      <c r="A150" s="463"/>
      <c r="B150" s="456"/>
      <c r="C150" s="142" t="s">
        <v>468</v>
      </c>
      <c r="D150" s="201"/>
      <c r="E150" s="201"/>
      <c r="F150" s="438"/>
      <c r="G150" s="366"/>
      <c r="H150" s="366"/>
      <c r="I150" s="363"/>
    </row>
    <row r="151" spans="1:9" x14ac:dyDescent="0.25">
      <c r="A151" s="463"/>
      <c r="B151" s="456"/>
      <c r="C151" s="159" t="s">
        <v>469</v>
      </c>
      <c r="D151" s="201"/>
      <c r="E151" s="201"/>
      <c r="F151" s="438"/>
      <c r="G151" s="366"/>
      <c r="H151" s="366"/>
      <c r="I151" s="363"/>
    </row>
    <row r="152" spans="1:9" x14ac:dyDescent="0.25">
      <c r="A152" s="463"/>
      <c r="B152" s="451" t="s">
        <v>1099</v>
      </c>
      <c r="C152" s="158" t="s">
        <v>467</v>
      </c>
      <c r="D152" s="201"/>
      <c r="E152" s="201"/>
      <c r="F152" s="438"/>
      <c r="G152" s="366"/>
      <c r="H152" s="366"/>
      <c r="I152" s="363"/>
    </row>
    <row r="153" spans="1:9" x14ac:dyDescent="0.25">
      <c r="A153" s="463"/>
      <c r="B153" s="456"/>
      <c r="C153" s="142" t="s">
        <v>468</v>
      </c>
      <c r="D153" s="201"/>
      <c r="E153" s="201"/>
      <c r="F153" s="438"/>
      <c r="G153" s="366"/>
      <c r="H153" s="366"/>
      <c r="I153" s="363"/>
    </row>
    <row r="154" spans="1:9" x14ac:dyDescent="0.25">
      <c r="A154" s="463"/>
      <c r="B154" s="456"/>
      <c r="C154" s="159" t="s">
        <v>469</v>
      </c>
      <c r="D154" s="201"/>
      <c r="E154" s="201"/>
      <c r="F154" s="438"/>
      <c r="G154" s="366"/>
      <c r="H154" s="366"/>
      <c r="I154" s="363"/>
    </row>
    <row r="155" spans="1:9" x14ac:dyDescent="0.25">
      <c r="A155" s="463"/>
      <c r="B155" s="451" t="s">
        <v>1100</v>
      </c>
      <c r="C155" s="158" t="s">
        <v>459</v>
      </c>
      <c r="D155" s="201"/>
      <c r="E155" s="201"/>
      <c r="F155" s="438"/>
      <c r="G155" s="366"/>
      <c r="H155" s="366"/>
      <c r="I155" s="363"/>
    </row>
    <row r="156" spans="1:9" x14ac:dyDescent="0.25">
      <c r="A156" s="463"/>
      <c r="B156" s="456"/>
      <c r="C156" s="142" t="s">
        <v>460</v>
      </c>
      <c r="D156" s="201"/>
      <c r="E156" s="201"/>
      <c r="F156" s="438"/>
      <c r="G156" s="366"/>
      <c r="H156" s="366"/>
      <c r="I156" s="363"/>
    </row>
    <row r="157" spans="1:9" ht="22.5" customHeight="1" x14ac:dyDescent="0.25">
      <c r="A157" s="463"/>
      <c r="B157" s="456"/>
      <c r="C157" s="159" t="s">
        <v>453</v>
      </c>
      <c r="D157" s="201"/>
      <c r="E157" s="201"/>
      <c r="F157" s="438"/>
      <c r="G157" s="366"/>
      <c r="H157" s="366"/>
      <c r="I157" s="363"/>
    </row>
    <row r="158" spans="1:9" x14ac:dyDescent="0.25">
      <c r="A158" s="463"/>
      <c r="B158" s="451" t="s">
        <v>1098</v>
      </c>
      <c r="C158" s="158" t="s">
        <v>467</v>
      </c>
      <c r="D158" s="201"/>
      <c r="E158" s="201"/>
      <c r="F158" s="438"/>
      <c r="G158" s="366"/>
      <c r="H158" s="366"/>
      <c r="I158" s="363"/>
    </row>
    <row r="159" spans="1:9" x14ac:dyDescent="0.25">
      <c r="A159" s="463"/>
      <c r="B159" s="456"/>
      <c r="C159" s="142" t="s">
        <v>468</v>
      </c>
      <c r="D159" s="201"/>
      <c r="E159" s="201"/>
      <c r="F159" s="438"/>
      <c r="G159" s="366"/>
      <c r="H159" s="366"/>
      <c r="I159" s="363"/>
    </row>
    <row r="160" spans="1:9" x14ac:dyDescent="0.25">
      <c r="A160" s="463"/>
      <c r="B160" s="456"/>
      <c r="C160" s="159" t="s">
        <v>469</v>
      </c>
      <c r="D160" s="201"/>
      <c r="E160" s="201"/>
      <c r="F160" s="438"/>
      <c r="G160" s="366"/>
      <c r="H160" s="366"/>
      <c r="I160" s="363"/>
    </row>
    <row r="161" spans="1:9" x14ac:dyDescent="0.25">
      <c r="A161" s="463"/>
      <c r="B161" s="451" t="s">
        <v>1099</v>
      </c>
      <c r="C161" s="158" t="s">
        <v>467</v>
      </c>
      <c r="D161" s="201"/>
      <c r="E161" s="201"/>
      <c r="F161" s="438"/>
      <c r="G161" s="366"/>
      <c r="H161" s="366"/>
      <c r="I161" s="363"/>
    </row>
    <row r="162" spans="1:9" x14ac:dyDescent="0.25">
      <c r="A162" s="463"/>
      <c r="B162" s="456"/>
      <c r="C162" s="142" t="s">
        <v>468</v>
      </c>
      <c r="D162" s="201"/>
      <c r="E162" s="201"/>
      <c r="F162" s="438"/>
      <c r="G162" s="366"/>
      <c r="H162" s="366"/>
      <c r="I162" s="363"/>
    </row>
    <row r="163" spans="1:9" x14ac:dyDescent="0.25">
      <c r="A163" s="463"/>
      <c r="B163" s="456"/>
      <c r="C163" s="159" t="s">
        <v>469</v>
      </c>
      <c r="D163" s="201"/>
      <c r="E163" s="201"/>
      <c r="F163" s="438"/>
      <c r="G163" s="366"/>
      <c r="H163" s="366"/>
      <c r="I163" s="363"/>
    </row>
    <row r="164" spans="1:9" x14ac:dyDescent="0.25">
      <c r="A164" s="463"/>
      <c r="B164" s="451" t="s">
        <v>1101</v>
      </c>
      <c r="C164" s="158" t="s">
        <v>459</v>
      </c>
      <c r="D164" s="201"/>
      <c r="E164" s="201"/>
      <c r="F164" s="438"/>
      <c r="G164" s="366"/>
      <c r="H164" s="366"/>
      <c r="I164" s="363"/>
    </row>
    <row r="165" spans="1:9" x14ac:dyDescent="0.25">
      <c r="A165" s="463"/>
      <c r="B165" s="456"/>
      <c r="C165" s="142" t="s">
        <v>460</v>
      </c>
      <c r="D165" s="201"/>
      <c r="E165" s="201"/>
      <c r="F165" s="438"/>
      <c r="G165" s="366"/>
      <c r="H165" s="366"/>
      <c r="I165" s="363"/>
    </row>
    <row r="166" spans="1:9" ht="22.5" customHeight="1" x14ac:dyDescent="0.25">
      <c r="A166" s="463"/>
      <c r="B166" s="456"/>
      <c r="C166" s="159" t="s">
        <v>453</v>
      </c>
      <c r="D166" s="201"/>
      <c r="E166" s="201"/>
      <c r="F166" s="438"/>
      <c r="G166" s="366"/>
      <c r="H166" s="366"/>
      <c r="I166" s="363"/>
    </row>
    <row r="167" spans="1:9" ht="21.75" customHeight="1" x14ac:dyDescent="0.25">
      <c r="A167" s="463"/>
      <c r="B167" s="451" t="s">
        <v>1102</v>
      </c>
      <c r="C167" s="158" t="s">
        <v>459</v>
      </c>
      <c r="D167" s="201"/>
      <c r="E167" s="201"/>
      <c r="F167" s="438"/>
      <c r="G167" s="366"/>
      <c r="H167" s="366"/>
      <c r="I167" s="363"/>
    </row>
    <row r="168" spans="1:9" x14ac:dyDescent="0.25">
      <c r="A168" s="463"/>
      <c r="B168" s="451"/>
      <c r="C168" s="142" t="s">
        <v>460</v>
      </c>
      <c r="D168" s="201"/>
      <c r="E168" s="201"/>
      <c r="F168" s="438"/>
      <c r="G168" s="366"/>
      <c r="H168" s="366"/>
      <c r="I168" s="363"/>
    </row>
    <row r="169" spans="1:9" ht="27.75" customHeight="1" thickBot="1" x14ac:dyDescent="0.3">
      <c r="A169" s="464"/>
      <c r="B169" s="452"/>
      <c r="C169" s="144" t="s">
        <v>453</v>
      </c>
      <c r="D169" s="205"/>
      <c r="E169" s="205"/>
      <c r="F169" s="442"/>
      <c r="G169" s="367"/>
      <c r="H169" s="367"/>
      <c r="I169" s="364"/>
    </row>
  </sheetData>
  <sheetProtection algorithmName="SHA-512" hashValue="eQUjsKmn1u7oJTU0tKBSo9THMdgSYW3ooqaKEqgUhM8O35iYZG5aJlUc9SFw34LMaoyG/ffMlDrTILICcfCSUg==" saltValue="KUdtul1//LehUDmZiqaURQ==" spinCount="100000" sheet="1" objects="1" scenarios="1"/>
  <mergeCells count="290">
    <mergeCell ref="A146:A148"/>
    <mergeCell ref="A149:A169"/>
    <mergeCell ref="K4:U4"/>
    <mergeCell ref="A89:A91"/>
    <mergeCell ref="A92:A103"/>
    <mergeCell ref="A104:A106"/>
    <mergeCell ref="A107:A124"/>
    <mergeCell ref="A125:A127"/>
    <mergeCell ref="A128:A145"/>
    <mergeCell ref="A38:A40"/>
    <mergeCell ref="A41:A52"/>
    <mergeCell ref="A53:A55"/>
    <mergeCell ref="A56:A67"/>
    <mergeCell ref="A68:A70"/>
    <mergeCell ref="A71:A88"/>
    <mergeCell ref="A2:A4"/>
    <mergeCell ref="A5:A16"/>
    <mergeCell ref="A17:A19"/>
    <mergeCell ref="A20:A25"/>
    <mergeCell ref="A26:A28"/>
    <mergeCell ref="A29:A37"/>
    <mergeCell ref="B167:B169"/>
    <mergeCell ref="F167:F169"/>
    <mergeCell ref="G167:G169"/>
    <mergeCell ref="H167:H169"/>
    <mergeCell ref="I167:I169"/>
    <mergeCell ref="C2:C4"/>
    <mergeCell ref="C17:C19"/>
    <mergeCell ref="C26:C28"/>
    <mergeCell ref="C38:C40"/>
    <mergeCell ref="C53:C55"/>
    <mergeCell ref="B161:B163"/>
    <mergeCell ref="F161:F163"/>
    <mergeCell ref="G161:G163"/>
    <mergeCell ref="H161:H163"/>
    <mergeCell ref="I161:I163"/>
    <mergeCell ref="B164:B166"/>
    <mergeCell ref="F164:F166"/>
    <mergeCell ref="G164:G166"/>
    <mergeCell ref="H164:H166"/>
    <mergeCell ref="I164:I166"/>
    <mergeCell ref="B155:B157"/>
    <mergeCell ref="F155:F157"/>
    <mergeCell ref="G155:G157"/>
    <mergeCell ref="H155:H157"/>
    <mergeCell ref="I155:I157"/>
    <mergeCell ref="B158:B160"/>
    <mergeCell ref="F158:F160"/>
    <mergeCell ref="G158:G160"/>
    <mergeCell ref="H158:H160"/>
    <mergeCell ref="I158:I160"/>
    <mergeCell ref="B149:B151"/>
    <mergeCell ref="F149:F151"/>
    <mergeCell ref="G149:G151"/>
    <mergeCell ref="H149:H151"/>
    <mergeCell ref="I149:I151"/>
    <mergeCell ref="B152:B154"/>
    <mergeCell ref="F152:F154"/>
    <mergeCell ref="G152:G154"/>
    <mergeCell ref="H152:H154"/>
    <mergeCell ref="I152:I154"/>
    <mergeCell ref="B143:B145"/>
    <mergeCell ref="F143:F145"/>
    <mergeCell ref="G143:G145"/>
    <mergeCell ref="H143:H145"/>
    <mergeCell ref="I143:I145"/>
    <mergeCell ref="F146:F148"/>
    <mergeCell ref="G146:G148"/>
    <mergeCell ref="H146:H148"/>
    <mergeCell ref="I146:I148"/>
    <mergeCell ref="C146:C148"/>
    <mergeCell ref="B137:B139"/>
    <mergeCell ref="F137:F139"/>
    <mergeCell ref="G137:G139"/>
    <mergeCell ref="H137:H139"/>
    <mergeCell ref="I137:I139"/>
    <mergeCell ref="B140:B142"/>
    <mergeCell ref="F140:F142"/>
    <mergeCell ref="G140:G142"/>
    <mergeCell ref="H140:H142"/>
    <mergeCell ref="I140:I142"/>
    <mergeCell ref="B131:B133"/>
    <mergeCell ref="F131:F133"/>
    <mergeCell ref="G131:G133"/>
    <mergeCell ref="H131:H133"/>
    <mergeCell ref="I131:I133"/>
    <mergeCell ref="B134:B136"/>
    <mergeCell ref="F134:F136"/>
    <mergeCell ref="G134:G136"/>
    <mergeCell ref="H134:H136"/>
    <mergeCell ref="I134:I136"/>
    <mergeCell ref="F125:F127"/>
    <mergeCell ref="G125:G127"/>
    <mergeCell ref="H125:H127"/>
    <mergeCell ref="I125:I127"/>
    <mergeCell ref="B128:B130"/>
    <mergeCell ref="F128:F130"/>
    <mergeCell ref="G128:G130"/>
    <mergeCell ref="H128:H130"/>
    <mergeCell ref="I128:I130"/>
    <mergeCell ref="C125:C127"/>
    <mergeCell ref="B119:B121"/>
    <mergeCell ref="F119:F121"/>
    <mergeCell ref="G119:G121"/>
    <mergeCell ref="H119:H121"/>
    <mergeCell ref="I119:I121"/>
    <mergeCell ref="B122:B124"/>
    <mergeCell ref="F122:F124"/>
    <mergeCell ref="G122:G124"/>
    <mergeCell ref="H122:H124"/>
    <mergeCell ref="I122:I124"/>
    <mergeCell ref="B113:B115"/>
    <mergeCell ref="F113:F115"/>
    <mergeCell ref="G113:G115"/>
    <mergeCell ref="H113:H115"/>
    <mergeCell ref="I113:I115"/>
    <mergeCell ref="B116:B118"/>
    <mergeCell ref="F116:F118"/>
    <mergeCell ref="G116:G118"/>
    <mergeCell ref="H116:H118"/>
    <mergeCell ref="I116:I118"/>
    <mergeCell ref="B107:B109"/>
    <mergeCell ref="F107:F109"/>
    <mergeCell ref="G107:G109"/>
    <mergeCell ref="H107:H109"/>
    <mergeCell ref="I107:I109"/>
    <mergeCell ref="B110:B112"/>
    <mergeCell ref="F110:F112"/>
    <mergeCell ref="G110:G112"/>
    <mergeCell ref="H110:H112"/>
    <mergeCell ref="I110:I112"/>
    <mergeCell ref="B101:B103"/>
    <mergeCell ref="F101:F103"/>
    <mergeCell ref="G101:G103"/>
    <mergeCell ref="H101:H103"/>
    <mergeCell ref="I101:I103"/>
    <mergeCell ref="F104:F106"/>
    <mergeCell ref="G104:G106"/>
    <mergeCell ref="H104:H106"/>
    <mergeCell ref="I104:I106"/>
    <mergeCell ref="C104:C106"/>
    <mergeCell ref="B95:B97"/>
    <mergeCell ref="F95:F97"/>
    <mergeCell ref="G95:G97"/>
    <mergeCell ref="H95:H97"/>
    <mergeCell ref="I95:I97"/>
    <mergeCell ref="B98:B100"/>
    <mergeCell ref="F98:F100"/>
    <mergeCell ref="G98:G100"/>
    <mergeCell ref="H98:H100"/>
    <mergeCell ref="I98:I100"/>
    <mergeCell ref="F89:F91"/>
    <mergeCell ref="G89:G91"/>
    <mergeCell ref="H89:H91"/>
    <mergeCell ref="I89:I91"/>
    <mergeCell ref="B92:B94"/>
    <mergeCell ref="F92:F94"/>
    <mergeCell ref="G92:G94"/>
    <mergeCell ref="H92:H94"/>
    <mergeCell ref="I92:I94"/>
    <mergeCell ref="C89:C91"/>
    <mergeCell ref="B83:B85"/>
    <mergeCell ref="F83:F85"/>
    <mergeCell ref="G83:G85"/>
    <mergeCell ref="H83:H85"/>
    <mergeCell ref="I83:I85"/>
    <mergeCell ref="B86:B88"/>
    <mergeCell ref="F86:F88"/>
    <mergeCell ref="G86:G88"/>
    <mergeCell ref="H86:H88"/>
    <mergeCell ref="I86:I88"/>
    <mergeCell ref="B77:B79"/>
    <mergeCell ref="F77:F79"/>
    <mergeCell ref="G77:G79"/>
    <mergeCell ref="H77:H79"/>
    <mergeCell ref="I77:I79"/>
    <mergeCell ref="B80:B82"/>
    <mergeCell ref="F80:F82"/>
    <mergeCell ref="G80:G82"/>
    <mergeCell ref="H80:H82"/>
    <mergeCell ref="I80:I82"/>
    <mergeCell ref="B71:B73"/>
    <mergeCell ref="F71:F73"/>
    <mergeCell ref="G71:G73"/>
    <mergeCell ref="H71:H73"/>
    <mergeCell ref="I71:I73"/>
    <mergeCell ref="B74:B76"/>
    <mergeCell ref="F74:F76"/>
    <mergeCell ref="G74:G76"/>
    <mergeCell ref="H74:H76"/>
    <mergeCell ref="I74:I76"/>
    <mergeCell ref="B65:B67"/>
    <mergeCell ref="F65:F67"/>
    <mergeCell ref="G65:G67"/>
    <mergeCell ref="H65:H67"/>
    <mergeCell ref="I65:I67"/>
    <mergeCell ref="F68:F70"/>
    <mergeCell ref="G68:G70"/>
    <mergeCell ref="H68:H70"/>
    <mergeCell ref="I68:I70"/>
    <mergeCell ref="C68:C70"/>
    <mergeCell ref="B59:B61"/>
    <mergeCell ref="F59:F61"/>
    <mergeCell ref="G59:G61"/>
    <mergeCell ref="H59:H61"/>
    <mergeCell ref="I59:I61"/>
    <mergeCell ref="B62:B64"/>
    <mergeCell ref="F62:F64"/>
    <mergeCell ref="G62:G64"/>
    <mergeCell ref="H62:H64"/>
    <mergeCell ref="I62:I64"/>
    <mergeCell ref="F53:F55"/>
    <mergeCell ref="G53:G55"/>
    <mergeCell ref="H53:H55"/>
    <mergeCell ref="I53:I55"/>
    <mergeCell ref="B56:B58"/>
    <mergeCell ref="F56:F58"/>
    <mergeCell ref="G56:G58"/>
    <mergeCell ref="H56:H58"/>
    <mergeCell ref="I56:I58"/>
    <mergeCell ref="B47:B49"/>
    <mergeCell ref="F47:F49"/>
    <mergeCell ref="G47:G49"/>
    <mergeCell ref="H47:H49"/>
    <mergeCell ref="I47:I49"/>
    <mergeCell ref="B50:B52"/>
    <mergeCell ref="B41:B43"/>
    <mergeCell ref="F41:F43"/>
    <mergeCell ref="G41:G43"/>
    <mergeCell ref="H41:H43"/>
    <mergeCell ref="I41:I43"/>
    <mergeCell ref="B44:B46"/>
    <mergeCell ref="F44:F46"/>
    <mergeCell ref="G44:G46"/>
    <mergeCell ref="H44:H46"/>
    <mergeCell ref="I44:I46"/>
    <mergeCell ref="B35:B37"/>
    <mergeCell ref="F35:F37"/>
    <mergeCell ref="G35:G37"/>
    <mergeCell ref="H35:H37"/>
    <mergeCell ref="I35:I37"/>
    <mergeCell ref="F38:F40"/>
    <mergeCell ref="G38:G40"/>
    <mergeCell ref="H38:H40"/>
    <mergeCell ref="I38:I40"/>
    <mergeCell ref="F26:F28"/>
    <mergeCell ref="G26:G28"/>
    <mergeCell ref="H26:H28"/>
    <mergeCell ref="I26:I28"/>
    <mergeCell ref="B29:B31"/>
    <mergeCell ref="B32:B34"/>
    <mergeCell ref="F32:F34"/>
    <mergeCell ref="G32:G34"/>
    <mergeCell ref="H32:H34"/>
    <mergeCell ref="I32:I34"/>
    <mergeCell ref="B20:B22"/>
    <mergeCell ref="F20:F22"/>
    <mergeCell ref="G20:G22"/>
    <mergeCell ref="H20:H22"/>
    <mergeCell ref="I20:I22"/>
    <mergeCell ref="B23:B25"/>
    <mergeCell ref="F23:F25"/>
    <mergeCell ref="G23:G25"/>
    <mergeCell ref="H23:H25"/>
    <mergeCell ref="I23:I25"/>
    <mergeCell ref="B14:B16"/>
    <mergeCell ref="F14:F16"/>
    <mergeCell ref="G14:G16"/>
    <mergeCell ref="H14:H16"/>
    <mergeCell ref="I14:I16"/>
    <mergeCell ref="F17:F19"/>
    <mergeCell ref="G17:G19"/>
    <mergeCell ref="H17:H19"/>
    <mergeCell ref="I17:I19"/>
    <mergeCell ref="B8:B10"/>
    <mergeCell ref="B11:B13"/>
    <mergeCell ref="F11:F13"/>
    <mergeCell ref="G11:G13"/>
    <mergeCell ref="H11:H13"/>
    <mergeCell ref="I11:I13"/>
    <mergeCell ref="B1:I1"/>
    <mergeCell ref="F2:F4"/>
    <mergeCell ref="G2:G4"/>
    <mergeCell ref="H2:H4"/>
    <mergeCell ref="I2:I4"/>
    <mergeCell ref="B5:B7"/>
    <mergeCell ref="F5:F7"/>
    <mergeCell ref="G5:G7"/>
    <mergeCell ref="H5:H7"/>
    <mergeCell ref="I5:I7"/>
  </mergeCells>
  <pageMargins left="0.7" right="0.7" top="0.75" bottom="0.75" header="0.3" footer="0.3"/>
  <pageSetup paperSize="9" scale="2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F28"/>
  <sheetViews>
    <sheetView topLeftCell="A12" workbookViewId="0">
      <selection activeCell="D1" sqref="D1:D27"/>
    </sheetView>
  </sheetViews>
  <sheetFormatPr defaultRowHeight="15" x14ac:dyDescent="0.25"/>
  <cols>
    <col min="1" max="1" width="77.85546875" customWidth="1"/>
    <col min="2" max="2" width="53.28515625" customWidth="1"/>
    <col min="3" max="3" width="16.28515625" customWidth="1"/>
    <col min="4" max="4" width="18" customWidth="1"/>
    <col min="6" max="6" width="68.42578125" customWidth="1"/>
  </cols>
  <sheetData>
    <row r="1" spans="1:6" ht="15.75" thickBot="1" x14ac:dyDescent="0.3">
      <c r="A1" s="260" t="s">
        <v>17</v>
      </c>
      <c r="B1" s="261"/>
      <c r="C1" s="307"/>
      <c r="D1" s="265" t="s">
        <v>432</v>
      </c>
      <c r="F1" s="24" t="s">
        <v>24</v>
      </c>
    </row>
    <row r="2" spans="1:6" ht="18.75" x14ac:dyDescent="0.25">
      <c r="A2" s="308" t="s">
        <v>137</v>
      </c>
      <c r="B2" s="309"/>
      <c r="C2" s="310"/>
      <c r="D2" s="266"/>
      <c r="F2" s="25"/>
    </row>
    <row r="3" spans="1:6" ht="21" thickBot="1" x14ac:dyDescent="0.3">
      <c r="A3" s="475" t="s">
        <v>136</v>
      </c>
      <c r="B3" s="476"/>
      <c r="C3" s="477"/>
      <c r="D3" s="266"/>
      <c r="F3" s="25"/>
    </row>
    <row r="4" spans="1:6" ht="29.25" thickBot="1" x14ac:dyDescent="0.3">
      <c r="A4" s="42" t="s">
        <v>0</v>
      </c>
      <c r="B4" s="43" t="s">
        <v>1</v>
      </c>
      <c r="C4" s="44" t="s">
        <v>2</v>
      </c>
      <c r="D4" s="304"/>
      <c r="F4" s="25"/>
    </row>
    <row r="5" spans="1:6" x14ac:dyDescent="0.25">
      <c r="A5" s="478" t="s">
        <v>231</v>
      </c>
      <c r="B5" s="3" t="s">
        <v>138</v>
      </c>
      <c r="C5" s="8">
        <v>0</v>
      </c>
      <c r="D5" s="303"/>
      <c r="F5" s="25"/>
    </row>
    <row r="6" spans="1:6" x14ac:dyDescent="0.25">
      <c r="A6" s="479"/>
      <c r="B6" s="2" t="s">
        <v>139</v>
      </c>
      <c r="C6" s="10">
        <v>1</v>
      </c>
      <c r="D6" s="301"/>
      <c r="F6" s="25"/>
    </row>
    <row r="7" spans="1:6" x14ac:dyDescent="0.25">
      <c r="A7" s="479"/>
      <c r="B7" s="2" t="s">
        <v>140</v>
      </c>
      <c r="C7" s="10">
        <v>2</v>
      </c>
      <c r="D7" s="301"/>
      <c r="F7" s="25"/>
    </row>
    <row r="8" spans="1:6" ht="15.75" thickBot="1" x14ac:dyDescent="0.3">
      <c r="A8" s="479"/>
      <c r="B8" s="7" t="s">
        <v>141</v>
      </c>
      <c r="C8" s="9">
        <v>3</v>
      </c>
      <c r="D8" s="302"/>
      <c r="F8" s="25"/>
    </row>
    <row r="9" spans="1:6" ht="30" x14ac:dyDescent="0.25">
      <c r="A9" s="263" t="s">
        <v>142</v>
      </c>
      <c r="B9" s="3" t="s">
        <v>143</v>
      </c>
      <c r="C9" s="8">
        <v>0</v>
      </c>
      <c r="D9" s="303"/>
      <c r="F9" s="26" t="s">
        <v>375</v>
      </c>
    </row>
    <row r="10" spans="1:6" ht="30" x14ac:dyDescent="0.25">
      <c r="A10" s="269"/>
      <c r="B10" s="2" t="s">
        <v>144</v>
      </c>
      <c r="C10" s="10">
        <v>1</v>
      </c>
      <c r="D10" s="301"/>
      <c r="F10" s="25"/>
    </row>
    <row r="11" spans="1:6" ht="30" x14ac:dyDescent="0.25">
      <c r="A11" s="269"/>
      <c r="B11" s="2" t="s">
        <v>145</v>
      </c>
      <c r="C11" s="10">
        <v>2</v>
      </c>
      <c r="D11" s="301"/>
      <c r="F11" s="25"/>
    </row>
    <row r="12" spans="1:6" ht="30.75" thickBot="1" x14ac:dyDescent="0.3">
      <c r="A12" s="264"/>
      <c r="B12" s="7" t="s">
        <v>146</v>
      </c>
      <c r="C12" s="9">
        <v>3</v>
      </c>
      <c r="D12" s="302"/>
      <c r="F12" s="25"/>
    </row>
    <row r="13" spans="1:6" x14ac:dyDescent="0.25">
      <c r="A13" s="298" t="s">
        <v>150</v>
      </c>
      <c r="B13" s="3" t="s">
        <v>54</v>
      </c>
      <c r="C13" s="8">
        <v>0</v>
      </c>
      <c r="D13" s="303"/>
      <c r="F13" s="25"/>
    </row>
    <row r="14" spans="1:6" x14ac:dyDescent="0.25">
      <c r="A14" s="314"/>
      <c r="B14" s="2" t="s">
        <v>147</v>
      </c>
      <c r="C14" s="10">
        <v>1</v>
      </c>
      <c r="D14" s="301"/>
      <c r="F14" s="25"/>
    </row>
    <row r="15" spans="1:6" x14ac:dyDescent="0.25">
      <c r="A15" s="314"/>
      <c r="B15" s="2" t="s">
        <v>148</v>
      </c>
      <c r="C15" s="10">
        <v>2</v>
      </c>
      <c r="D15" s="301"/>
      <c r="F15" s="25"/>
    </row>
    <row r="16" spans="1:6" ht="15.75" thickBot="1" x14ac:dyDescent="0.3">
      <c r="A16" s="315"/>
      <c r="B16" s="7" t="s">
        <v>149</v>
      </c>
      <c r="C16" s="9">
        <v>3</v>
      </c>
      <c r="D16" s="302"/>
      <c r="F16" s="25"/>
    </row>
    <row r="17" spans="1:6" x14ac:dyDescent="0.25">
      <c r="A17" s="263" t="s">
        <v>151</v>
      </c>
      <c r="B17" s="3" t="s">
        <v>54</v>
      </c>
      <c r="C17" s="8">
        <v>0</v>
      </c>
      <c r="D17" s="303"/>
      <c r="F17" s="26" t="s">
        <v>376</v>
      </c>
    </row>
    <row r="18" spans="1:6" ht="30" x14ac:dyDescent="0.25">
      <c r="A18" s="471"/>
      <c r="B18" s="2" t="s">
        <v>152</v>
      </c>
      <c r="C18" s="10">
        <v>1</v>
      </c>
      <c r="D18" s="301"/>
      <c r="F18" s="25"/>
    </row>
    <row r="19" spans="1:6" ht="30" x14ac:dyDescent="0.25">
      <c r="A19" s="471"/>
      <c r="B19" s="2" t="s">
        <v>153</v>
      </c>
      <c r="C19" s="10">
        <v>2</v>
      </c>
      <c r="D19" s="301"/>
      <c r="F19" s="25"/>
    </row>
    <row r="20" spans="1:6" ht="45" thickBot="1" x14ac:dyDescent="0.3">
      <c r="A20" s="472"/>
      <c r="B20" s="7" t="s">
        <v>154</v>
      </c>
      <c r="C20" s="9">
        <v>3</v>
      </c>
      <c r="D20" s="302"/>
      <c r="F20" s="25"/>
    </row>
    <row r="21" spans="1:6" x14ac:dyDescent="0.25">
      <c r="A21" s="263" t="s">
        <v>155</v>
      </c>
      <c r="B21" s="3" t="s">
        <v>54</v>
      </c>
      <c r="C21" s="8">
        <v>0</v>
      </c>
      <c r="D21" s="303"/>
      <c r="F21" s="25"/>
    </row>
    <row r="22" spans="1:6" ht="45" x14ac:dyDescent="0.25">
      <c r="A22" s="471"/>
      <c r="B22" s="2" t="s">
        <v>156</v>
      </c>
      <c r="C22" s="10">
        <v>1</v>
      </c>
      <c r="D22" s="301"/>
      <c r="F22" s="25"/>
    </row>
    <row r="23" spans="1:6" ht="45" x14ac:dyDescent="0.25">
      <c r="A23" s="471"/>
      <c r="B23" s="2" t="s">
        <v>157</v>
      </c>
      <c r="C23" s="10">
        <v>2</v>
      </c>
      <c r="D23" s="301"/>
      <c r="F23" s="25"/>
    </row>
    <row r="24" spans="1:6" ht="45.75" thickBot="1" x14ac:dyDescent="0.3">
      <c r="A24" s="472"/>
      <c r="B24" s="7" t="s">
        <v>158</v>
      </c>
      <c r="C24" s="9">
        <v>3</v>
      </c>
      <c r="D24" s="302"/>
      <c r="F24" s="25"/>
    </row>
    <row r="25" spans="1:6" ht="36.75" customHeight="1" x14ac:dyDescent="0.25">
      <c r="A25" s="263" t="s">
        <v>159</v>
      </c>
      <c r="B25" s="3" t="s">
        <v>54</v>
      </c>
      <c r="C25" s="8">
        <v>0</v>
      </c>
      <c r="D25" s="303"/>
      <c r="F25" s="26" t="s">
        <v>377</v>
      </c>
    </row>
    <row r="26" spans="1:6" ht="30" x14ac:dyDescent="0.25">
      <c r="A26" s="473"/>
      <c r="B26" s="2" t="s">
        <v>160</v>
      </c>
      <c r="C26" s="10">
        <v>1</v>
      </c>
      <c r="D26" s="301"/>
      <c r="F26" s="25"/>
    </row>
    <row r="27" spans="1:6" ht="45.75" thickBot="1" x14ac:dyDescent="0.3">
      <c r="A27" s="474"/>
      <c r="B27" s="5" t="s">
        <v>161</v>
      </c>
      <c r="C27" s="11">
        <v>2</v>
      </c>
      <c r="D27" s="302"/>
      <c r="F27" s="25"/>
    </row>
    <row r="28" spans="1:6" ht="15.75" thickBot="1" x14ac:dyDescent="0.3">
      <c r="A28" s="23"/>
      <c r="B28" s="12" t="s">
        <v>23</v>
      </c>
      <c r="C28" s="19">
        <f>C8+C12+C16+C20+C24+C27</f>
        <v>17</v>
      </c>
      <c r="D28" s="19">
        <f>IF(OR(D5=0),0,SUM(D5:D25))</f>
        <v>0</v>
      </c>
      <c r="F28" s="25"/>
    </row>
  </sheetData>
  <sheetProtection algorithmName="SHA-512" hashValue="LdmzTVg5a4dK+XlVT9mJkrr3ZgNYml8xHLnvfC9VaHPvrCbOHkprns+Qe4C8jQqfPj+0ifD4jc08cteSbEmA3Q==" saltValue="uWL8ZNOjAQOlYZM2IwIdNQ==" spinCount="100000" sheet="1" objects="1" scenarios="1"/>
  <protectedRanges>
    <protectedRange sqref="D1:D27" name="Диапазон1"/>
  </protectedRanges>
  <mergeCells count="16">
    <mergeCell ref="A21:A24"/>
    <mergeCell ref="A25:A27"/>
    <mergeCell ref="A9:A12"/>
    <mergeCell ref="A13:A16"/>
    <mergeCell ref="D1:D4"/>
    <mergeCell ref="D5:D8"/>
    <mergeCell ref="D9:D12"/>
    <mergeCell ref="D13:D16"/>
    <mergeCell ref="D17:D20"/>
    <mergeCell ref="D21:D24"/>
    <mergeCell ref="D25:D27"/>
    <mergeCell ref="A1:C1"/>
    <mergeCell ref="A2:C2"/>
    <mergeCell ref="A3:C3"/>
    <mergeCell ref="A5:A8"/>
    <mergeCell ref="A17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Образовательный процесс</vt:lpstr>
      <vt:lpstr>ВСОКО</vt:lpstr>
      <vt:lpstr>Образовательные интересы</vt:lpstr>
      <vt:lpstr>Инклюзивное образование</vt:lpstr>
      <vt:lpstr>ИТОГ "Знание"</vt:lpstr>
      <vt:lpstr>Здоровьесберегающая среда</vt:lpstr>
      <vt:lpstr>Физ-ра спорт</vt:lpstr>
      <vt:lpstr>ИТОГ "ЗДОРОВЬЕ"</vt:lpstr>
      <vt:lpstr>Развитие талантов</vt:lpstr>
      <vt:lpstr>ШТО</vt:lpstr>
      <vt:lpstr>ИТОГ "ТВОРЧЕСТВО"</vt:lpstr>
      <vt:lpstr>Воспитательная деятельность</vt:lpstr>
      <vt:lpstr>Самоуправление волонтерство</vt:lpstr>
      <vt:lpstr>ИТОГ "ВОСПИТАНИЕ"</vt:lpstr>
      <vt:lpstr>Профориентация</vt:lpstr>
      <vt:lpstr>ИТОГ "Профориентация"</vt:lpstr>
      <vt:lpstr>Условия труда</vt:lpstr>
      <vt:lpstr>МС и наставничество</vt:lpstr>
      <vt:lpstr>ПК</vt:lpstr>
      <vt:lpstr>ИТОГ«Учитель.Школьная команда»</vt:lpstr>
      <vt:lpstr>Школьный климат</vt:lpstr>
      <vt:lpstr>ИТОГ "Школьный климат"</vt:lpstr>
      <vt:lpstr>ЦОС</vt:lpstr>
      <vt:lpstr>Пространство и ШПД</vt:lpstr>
      <vt:lpstr>ГОУ</vt:lpstr>
      <vt:lpstr>ИТОГ "Образовательная среда"</vt:lpstr>
      <vt:lpstr>ИТОГОВАЯ ДИАГРАМА</vt:lpstr>
      <vt:lpstr>Уровни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Лужецкая И.Г.</dc:creator>
  <cp:lastModifiedBy>КальсинДВ</cp:lastModifiedBy>
  <cp:lastPrinted>2024-06-06T12:52:46Z</cp:lastPrinted>
  <dcterms:created xsi:type="dcterms:W3CDTF">2023-06-05T08:02:06Z</dcterms:created>
  <dcterms:modified xsi:type="dcterms:W3CDTF">2024-06-06T13:48:07Z</dcterms:modified>
</cp:coreProperties>
</file>